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cty\Horinek jiri\HS Panské Nové Dvory\"/>
    </mc:Choice>
  </mc:AlternateContent>
  <xr:revisionPtr revIDLastSave="0" documentId="8_{E5765DF3-E2DC-44F9-AC87-6B803475DAE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1 Pol'!$A$1:$Y$392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391" i="12"/>
  <c r="BA385" i="12"/>
  <c r="BA383" i="12"/>
  <c r="BA381" i="12"/>
  <c r="BA371" i="12"/>
  <c r="BA351" i="12"/>
  <c r="BA290" i="12"/>
  <c r="BA60" i="12"/>
  <c r="G8" i="12"/>
  <c r="O8" i="12"/>
  <c r="G9" i="12"/>
  <c r="M9" i="12" s="1"/>
  <c r="M8" i="12" s="1"/>
  <c r="I9" i="12"/>
  <c r="I8" i="12" s="1"/>
  <c r="K9" i="12"/>
  <c r="O9" i="12"/>
  <c r="Q9" i="12"/>
  <c r="Q8" i="12" s="1"/>
  <c r="V9" i="12"/>
  <c r="V8" i="12" s="1"/>
  <c r="G13" i="12"/>
  <c r="M13" i="12" s="1"/>
  <c r="I13" i="12"/>
  <c r="K13" i="12"/>
  <c r="K8" i="12" s="1"/>
  <c r="O13" i="12"/>
  <c r="Q13" i="12"/>
  <c r="V13" i="12"/>
  <c r="G14" i="12"/>
  <c r="K14" i="12"/>
  <c r="V14" i="12"/>
  <c r="G15" i="12"/>
  <c r="M15" i="12" s="1"/>
  <c r="M14" i="12" s="1"/>
  <c r="I15" i="12"/>
  <c r="I14" i="12" s="1"/>
  <c r="K15" i="12"/>
  <c r="O15" i="12"/>
  <c r="O14" i="12" s="1"/>
  <c r="Q15" i="12"/>
  <c r="Q14" i="12" s="1"/>
  <c r="V15" i="12"/>
  <c r="G18" i="12"/>
  <c r="I18" i="12"/>
  <c r="O18" i="12"/>
  <c r="G19" i="12"/>
  <c r="I19" i="12"/>
  <c r="K19" i="12"/>
  <c r="K18" i="12" s="1"/>
  <c r="M19" i="12"/>
  <c r="M18" i="12" s="1"/>
  <c r="O19" i="12"/>
  <c r="Q19" i="12"/>
  <c r="Q18" i="12" s="1"/>
  <c r="V19" i="12"/>
  <c r="V18" i="12" s="1"/>
  <c r="G21" i="12"/>
  <c r="I21" i="12"/>
  <c r="K21" i="12"/>
  <c r="M21" i="12"/>
  <c r="O21" i="12"/>
  <c r="Q21" i="12"/>
  <c r="V21" i="12"/>
  <c r="G23" i="12"/>
  <c r="I23" i="12"/>
  <c r="K23" i="12"/>
  <c r="O23" i="12"/>
  <c r="G24" i="12"/>
  <c r="M24" i="12" s="1"/>
  <c r="M23" i="12" s="1"/>
  <c r="I24" i="12"/>
  <c r="K24" i="12"/>
  <c r="O24" i="12"/>
  <c r="Q24" i="12"/>
  <c r="Q23" i="12" s="1"/>
  <c r="V24" i="12"/>
  <c r="V23" i="12" s="1"/>
  <c r="K26" i="12"/>
  <c r="G27" i="12"/>
  <c r="I27" i="12"/>
  <c r="K27" i="12"/>
  <c r="M27" i="12"/>
  <c r="O27" i="12"/>
  <c r="O26" i="12" s="1"/>
  <c r="Q27" i="12"/>
  <c r="Q26" i="12" s="1"/>
  <c r="V27" i="12"/>
  <c r="V26" i="12" s="1"/>
  <c r="G32" i="12"/>
  <c r="G26" i="12" s="1"/>
  <c r="I32" i="12"/>
  <c r="K32" i="12"/>
  <c r="O32" i="12"/>
  <c r="Q32" i="12"/>
  <c r="V32" i="12"/>
  <c r="G35" i="12"/>
  <c r="I35" i="12"/>
  <c r="K35" i="12"/>
  <c r="M35" i="12"/>
  <c r="O35" i="12"/>
  <c r="Q35" i="12"/>
  <c r="V35" i="12"/>
  <c r="G37" i="12"/>
  <c r="M37" i="12" s="1"/>
  <c r="I37" i="12"/>
  <c r="K37" i="12"/>
  <c r="O37" i="12"/>
  <c r="Q37" i="12"/>
  <c r="V37" i="12"/>
  <c r="G40" i="12"/>
  <c r="I40" i="12"/>
  <c r="K40" i="12"/>
  <c r="M40" i="12"/>
  <c r="O40" i="12"/>
  <c r="Q40" i="12"/>
  <c r="V40" i="12"/>
  <c r="G42" i="12"/>
  <c r="M42" i="12" s="1"/>
  <c r="I42" i="12"/>
  <c r="K42" i="12"/>
  <c r="O42" i="12"/>
  <c r="Q42" i="12"/>
  <c r="V42" i="12"/>
  <c r="G45" i="12"/>
  <c r="M45" i="12" s="1"/>
  <c r="I45" i="12"/>
  <c r="I26" i="12" s="1"/>
  <c r="K45" i="12"/>
  <c r="O45" i="12"/>
  <c r="Q45" i="12"/>
  <c r="V45" i="12"/>
  <c r="G47" i="12"/>
  <c r="I47" i="12"/>
  <c r="K47" i="12"/>
  <c r="M47" i="12"/>
  <c r="O47" i="12"/>
  <c r="Q47" i="12"/>
  <c r="V47" i="12"/>
  <c r="G48" i="12"/>
  <c r="G49" i="12"/>
  <c r="I49" i="12"/>
  <c r="I48" i="12" s="1"/>
  <c r="K49" i="12"/>
  <c r="K48" i="12" s="1"/>
  <c r="M49" i="12"/>
  <c r="O49" i="12"/>
  <c r="O48" i="12" s="1"/>
  <c r="Q49" i="12"/>
  <c r="Q48" i="12" s="1"/>
  <c r="V49" i="12"/>
  <c r="V48" i="12" s="1"/>
  <c r="G51" i="12"/>
  <c r="M51" i="12" s="1"/>
  <c r="I51" i="12"/>
  <c r="K51" i="12"/>
  <c r="O51" i="12"/>
  <c r="Q51" i="12"/>
  <c r="V51" i="12"/>
  <c r="G53" i="12"/>
  <c r="I53" i="12"/>
  <c r="K53" i="12"/>
  <c r="M53" i="12"/>
  <c r="O53" i="12"/>
  <c r="Q53" i="12"/>
  <c r="V53" i="12"/>
  <c r="G55" i="12"/>
  <c r="I55" i="12"/>
  <c r="K55" i="12"/>
  <c r="M55" i="12"/>
  <c r="O55" i="12"/>
  <c r="Q55" i="12"/>
  <c r="V55" i="12"/>
  <c r="G56" i="12"/>
  <c r="G57" i="12"/>
  <c r="I57" i="12"/>
  <c r="K57" i="12"/>
  <c r="K56" i="12" s="1"/>
  <c r="M57" i="12"/>
  <c r="O57" i="12"/>
  <c r="O56" i="12" s="1"/>
  <c r="Q57" i="12"/>
  <c r="Q56" i="12" s="1"/>
  <c r="V57" i="12"/>
  <c r="V56" i="12" s="1"/>
  <c r="G59" i="12"/>
  <c r="M59" i="12" s="1"/>
  <c r="I59" i="12"/>
  <c r="K59" i="12"/>
  <c r="O59" i="12"/>
  <c r="Q59" i="12"/>
  <c r="V59" i="12"/>
  <c r="G63" i="12"/>
  <c r="I63" i="12"/>
  <c r="K63" i="12"/>
  <c r="M63" i="12"/>
  <c r="O63" i="12"/>
  <c r="Q63" i="12"/>
  <c r="V63" i="12"/>
  <c r="G66" i="12"/>
  <c r="M66" i="12" s="1"/>
  <c r="I66" i="12"/>
  <c r="K66" i="12"/>
  <c r="O66" i="12"/>
  <c r="Q66" i="12"/>
  <c r="V66" i="12"/>
  <c r="G69" i="12"/>
  <c r="M69" i="12" s="1"/>
  <c r="I69" i="12"/>
  <c r="I56" i="12" s="1"/>
  <c r="K69" i="12"/>
  <c r="O69" i="12"/>
  <c r="Q69" i="12"/>
  <c r="V69" i="12"/>
  <c r="G71" i="12"/>
  <c r="I71" i="12"/>
  <c r="K71" i="12"/>
  <c r="M71" i="12"/>
  <c r="O71" i="12"/>
  <c r="Q71" i="12"/>
  <c r="V71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77" i="12"/>
  <c r="V77" i="12"/>
  <c r="G78" i="12"/>
  <c r="I78" i="12"/>
  <c r="I77" i="12" s="1"/>
  <c r="K78" i="12"/>
  <c r="K77" i="12" s="1"/>
  <c r="M78" i="12"/>
  <c r="M77" i="12" s="1"/>
  <c r="O78" i="12"/>
  <c r="O77" i="12" s="1"/>
  <c r="Q78" i="12"/>
  <c r="Q77" i="12" s="1"/>
  <c r="V78" i="12"/>
  <c r="G81" i="12"/>
  <c r="G80" i="12" s="1"/>
  <c r="I81" i="12"/>
  <c r="I80" i="12" s="1"/>
  <c r="K81" i="12"/>
  <c r="K80" i="12" s="1"/>
  <c r="O81" i="12"/>
  <c r="Q81" i="12"/>
  <c r="V81" i="12"/>
  <c r="G85" i="12"/>
  <c r="I85" i="12"/>
  <c r="K85" i="12"/>
  <c r="M85" i="12"/>
  <c r="O85" i="12"/>
  <c r="O80" i="12" s="1"/>
  <c r="Q85" i="12"/>
  <c r="Q80" i="12" s="1"/>
  <c r="V85" i="12"/>
  <c r="V80" i="12" s="1"/>
  <c r="G88" i="12"/>
  <c r="I88" i="12"/>
  <c r="K88" i="12"/>
  <c r="K87" i="12" s="1"/>
  <c r="M88" i="12"/>
  <c r="O88" i="12"/>
  <c r="O87" i="12" s="1"/>
  <c r="Q88" i="12"/>
  <c r="Q87" i="12" s="1"/>
  <c r="V88" i="12"/>
  <c r="V87" i="12" s="1"/>
  <c r="G90" i="12"/>
  <c r="M90" i="12" s="1"/>
  <c r="I90" i="12"/>
  <c r="K90" i="12"/>
  <c r="O90" i="12"/>
  <c r="Q90" i="12"/>
  <c r="V90" i="12"/>
  <c r="G92" i="12"/>
  <c r="G87" i="12" s="1"/>
  <c r="I92" i="12"/>
  <c r="I87" i="12" s="1"/>
  <c r="K92" i="12"/>
  <c r="O92" i="12"/>
  <c r="Q92" i="12"/>
  <c r="V92" i="12"/>
  <c r="G98" i="12"/>
  <c r="I98" i="12"/>
  <c r="K98" i="12"/>
  <c r="M98" i="12"/>
  <c r="O98" i="12"/>
  <c r="Q98" i="12"/>
  <c r="V98" i="12"/>
  <c r="G101" i="12"/>
  <c r="M101" i="12" s="1"/>
  <c r="I101" i="12"/>
  <c r="K101" i="12"/>
  <c r="O101" i="12"/>
  <c r="Q101" i="12"/>
  <c r="V101" i="12"/>
  <c r="G103" i="12"/>
  <c r="I103" i="12"/>
  <c r="K103" i="12"/>
  <c r="M103" i="12"/>
  <c r="O103" i="12"/>
  <c r="Q103" i="12"/>
  <c r="V103" i="12"/>
  <c r="G109" i="12"/>
  <c r="M109" i="12" s="1"/>
  <c r="I109" i="12"/>
  <c r="K109" i="12"/>
  <c r="O109" i="12"/>
  <c r="Q109" i="12"/>
  <c r="V109" i="12"/>
  <c r="G112" i="12"/>
  <c r="I112" i="12"/>
  <c r="K112" i="12"/>
  <c r="M112" i="12"/>
  <c r="O112" i="12"/>
  <c r="Q112" i="12"/>
  <c r="V112" i="12"/>
  <c r="G114" i="12"/>
  <c r="I114" i="12"/>
  <c r="K114" i="12"/>
  <c r="M114" i="12"/>
  <c r="O114" i="12"/>
  <c r="Q114" i="12"/>
  <c r="V114" i="12"/>
  <c r="G118" i="12"/>
  <c r="M118" i="12" s="1"/>
  <c r="I118" i="12"/>
  <c r="K118" i="12"/>
  <c r="O118" i="12"/>
  <c r="Q118" i="12"/>
  <c r="V118" i="12"/>
  <c r="G120" i="12"/>
  <c r="I120" i="12"/>
  <c r="K120" i="12"/>
  <c r="M120" i="12"/>
  <c r="O120" i="12"/>
  <c r="Q120" i="12"/>
  <c r="V120" i="12"/>
  <c r="G122" i="12"/>
  <c r="M122" i="12" s="1"/>
  <c r="I122" i="12"/>
  <c r="K122" i="12"/>
  <c r="O122" i="12"/>
  <c r="Q122" i="12"/>
  <c r="V122" i="12"/>
  <c r="G125" i="12"/>
  <c r="I125" i="12"/>
  <c r="K125" i="12"/>
  <c r="M125" i="12"/>
  <c r="O125" i="12"/>
  <c r="Q125" i="12"/>
  <c r="V125" i="12"/>
  <c r="G138" i="12"/>
  <c r="M138" i="12" s="1"/>
  <c r="I138" i="12"/>
  <c r="K138" i="12"/>
  <c r="O138" i="12"/>
  <c r="Q138" i="12"/>
  <c r="V138" i="12"/>
  <c r="G140" i="12"/>
  <c r="M140" i="12" s="1"/>
  <c r="I140" i="12"/>
  <c r="K140" i="12"/>
  <c r="O140" i="12"/>
  <c r="Q140" i="12"/>
  <c r="V140" i="12"/>
  <c r="G142" i="12"/>
  <c r="I142" i="12"/>
  <c r="K142" i="12"/>
  <c r="M142" i="12"/>
  <c r="O142" i="12"/>
  <c r="Q142" i="12"/>
  <c r="V142" i="12"/>
  <c r="G144" i="12"/>
  <c r="M144" i="12" s="1"/>
  <c r="I144" i="12"/>
  <c r="K144" i="12"/>
  <c r="O144" i="12"/>
  <c r="Q144" i="12"/>
  <c r="V144" i="12"/>
  <c r="G148" i="12"/>
  <c r="I148" i="12"/>
  <c r="K148" i="12"/>
  <c r="M148" i="12"/>
  <c r="O148" i="12"/>
  <c r="Q148" i="12"/>
  <c r="V148" i="12"/>
  <c r="G150" i="12"/>
  <c r="M150" i="12" s="1"/>
  <c r="I150" i="12"/>
  <c r="K150" i="12"/>
  <c r="O150" i="12"/>
  <c r="Q150" i="12"/>
  <c r="V150" i="12"/>
  <c r="G154" i="12"/>
  <c r="I154" i="12"/>
  <c r="K154" i="12"/>
  <c r="M154" i="12"/>
  <c r="O154" i="12"/>
  <c r="Q154" i="12"/>
  <c r="V154" i="12"/>
  <c r="G156" i="12"/>
  <c r="I156" i="12"/>
  <c r="K156" i="12"/>
  <c r="M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I160" i="12"/>
  <c r="K160" i="12"/>
  <c r="M160" i="12"/>
  <c r="O160" i="12"/>
  <c r="Q160" i="12"/>
  <c r="V160" i="12"/>
  <c r="G167" i="12"/>
  <c r="M167" i="12" s="1"/>
  <c r="I167" i="12"/>
  <c r="K167" i="12"/>
  <c r="O167" i="12"/>
  <c r="Q167" i="12"/>
  <c r="V167" i="12"/>
  <c r="G169" i="12"/>
  <c r="I169" i="12"/>
  <c r="K169" i="12"/>
  <c r="M169" i="12"/>
  <c r="O169" i="12"/>
  <c r="Q169" i="12"/>
  <c r="V169" i="12"/>
  <c r="G176" i="12"/>
  <c r="M176" i="12" s="1"/>
  <c r="I176" i="12"/>
  <c r="K176" i="12"/>
  <c r="O176" i="12"/>
  <c r="Q176" i="12"/>
  <c r="V176" i="12"/>
  <c r="G191" i="12"/>
  <c r="M191" i="12" s="1"/>
  <c r="I191" i="12"/>
  <c r="K191" i="12"/>
  <c r="O191" i="12"/>
  <c r="Q191" i="12"/>
  <c r="V191" i="12"/>
  <c r="G194" i="12"/>
  <c r="G193" i="12" s="1"/>
  <c r="I194" i="12"/>
  <c r="I193" i="12" s="1"/>
  <c r="K194" i="12"/>
  <c r="K193" i="12" s="1"/>
  <c r="O194" i="12"/>
  <c r="Q194" i="12"/>
  <c r="V194" i="12"/>
  <c r="G196" i="12"/>
  <c r="I196" i="12"/>
  <c r="K196" i="12"/>
  <c r="M196" i="12"/>
  <c r="O196" i="12"/>
  <c r="O193" i="12" s="1"/>
  <c r="Q196" i="12"/>
  <c r="Q193" i="12" s="1"/>
  <c r="V196" i="12"/>
  <c r="G198" i="12"/>
  <c r="M198" i="12" s="1"/>
  <c r="I198" i="12"/>
  <c r="K198" i="12"/>
  <c r="O198" i="12"/>
  <c r="Q198" i="12"/>
  <c r="V198" i="12"/>
  <c r="G203" i="12"/>
  <c r="I203" i="12"/>
  <c r="K203" i="12"/>
  <c r="M203" i="12"/>
  <c r="O203" i="12"/>
  <c r="Q203" i="12"/>
  <c r="V203" i="12"/>
  <c r="G207" i="12"/>
  <c r="I207" i="12"/>
  <c r="K207" i="12"/>
  <c r="M207" i="12"/>
  <c r="O207" i="12"/>
  <c r="Q207" i="12"/>
  <c r="V207" i="12"/>
  <c r="G210" i="12"/>
  <c r="M210" i="12" s="1"/>
  <c r="I210" i="12"/>
  <c r="K210" i="12"/>
  <c r="O210" i="12"/>
  <c r="Q210" i="12"/>
  <c r="V210" i="12"/>
  <c r="G213" i="12"/>
  <c r="I213" i="12"/>
  <c r="K213" i="12"/>
  <c r="M213" i="12"/>
  <c r="O213" i="12"/>
  <c r="Q213" i="12"/>
  <c r="V213" i="12"/>
  <c r="G217" i="12"/>
  <c r="M217" i="12" s="1"/>
  <c r="I217" i="12"/>
  <c r="K217" i="12"/>
  <c r="O217" i="12"/>
  <c r="Q217" i="12"/>
  <c r="V217" i="12"/>
  <c r="G218" i="12"/>
  <c r="I218" i="12"/>
  <c r="K218" i="12"/>
  <c r="M218" i="12"/>
  <c r="O218" i="12"/>
  <c r="Q218" i="12"/>
  <c r="V218" i="12"/>
  <c r="G221" i="12"/>
  <c r="M221" i="12" s="1"/>
  <c r="I221" i="12"/>
  <c r="K221" i="12"/>
  <c r="O221" i="12"/>
  <c r="Q221" i="12"/>
  <c r="V221" i="12"/>
  <c r="G227" i="12"/>
  <c r="M227" i="12" s="1"/>
  <c r="I227" i="12"/>
  <c r="K227" i="12"/>
  <c r="O227" i="12"/>
  <c r="Q227" i="12"/>
  <c r="V227" i="12"/>
  <c r="G230" i="12"/>
  <c r="I230" i="12"/>
  <c r="K230" i="12"/>
  <c r="M230" i="12"/>
  <c r="O230" i="12"/>
  <c r="Q230" i="12"/>
  <c r="V230" i="12"/>
  <c r="V193" i="12" s="1"/>
  <c r="G234" i="12"/>
  <c r="M234" i="12" s="1"/>
  <c r="I234" i="12"/>
  <c r="K234" i="12"/>
  <c r="O234" i="12"/>
  <c r="Q234" i="12"/>
  <c r="V234" i="12"/>
  <c r="G236" i="12"/>
  <c r="I236" i="12"/>
  <c r="K236" i="12"/>
  <c r="M236" i="12"/>
  <c r="O236" i="12"/>
  <c r="Q236" i="12"/>
  <c r="V236" i="12"/>
  <c r="G240" i="12"/>
  <c r="M240" i="12" s="1"/>
  <c r="I240" i="12"/>
  <c r="K240" i="12"/>
  <c r="O240" i="12"/>
  <c r="Q240" i="12"/>
  <c r="V240" i="12"/>
  <c r="G244" i="12"/>
  <c r="I244" i="12"/>
  <c r="K244" i="12"/>
  <c r="M244" i="12"/>
  <c r="O244" i="12"/>
  <c r="Q244" i="12"/>
  <c r="V244" i="12"/>
  <c r="G247" i="12"/>
  <c r="I247" i="12"/>
  <c r="K247" i="12"/>
  <c r="M247" i="12"/>
  <c r="O247" i="12"/>
  <c r="Q247" i="12"/>
  <c r="V247" i="12"/>
  <c r="G249" i="12"/>
  <c r="M249" i="12" s="1"/>
  <c r="I249" i="12"/>
  <c r="K249" i="12"/>
  <c r="O249" i="12"/>
  <c r="Q249" i="12"/>
  <c r="V249" i="12"/>
  <c r="G252" i="12"/>
  <c r="I252" i="12"/>
  <c r="K252" i="12"/>
  <c r="M252" i="12"/>
  <c r="O252" i="12"/>
  <c r="Q252" i="12"/>
  <c r="V252" i="12"/>
  <c r="G254" i="12"/>
  <c r="M254" i="12" s="1"/>
  <c r="I254" i="12"/>
  <c r="K254" i="12"/>
  <c r="O254" i="12"/>
  <c r="Q254" i="12"/>
  <c r="V254" i="12"/>
  <c r="G256" i="12"/>
  <c r="I256" i="12"/>
  <c r="K256" i="12"/>
  <c r="M256" i="12"/>
  <c r="O256" i="12"/>
  <c r="Q256" i="12"/>
  <c r="V256" i="12"/>
  <c r="G258" i="12"/>
  <c r="M258" i="12" s="1"/>
  <c r="I258" i="12"/>
  <c r="K258" i="12"/>
  <c r="O258" i="12"/>
  <c r="Q258" i="12"/>
  <c r="V258" i="12"/>
  <c r="G260" i="12"/>
  <c r="M260" i="12" s="1"/>
  <c r="I260" i="12"/>
  <c r="K260" i="12"/>
  <c r="O260" i="12"/>
  <c r="Q260" i="12"/>
  <c r="V260" i="12"/>
  <c r="G263" i="12"/>
  <c r="I263" i="12"/>
  <c r="K263" i="12"/>
  <c r="M263" i="12"/>
  <c r="O263" i="12"/>
  <c r="Q263" i="12"/>
  <c r="V263" i="12"/>
  <c r="G265" i="12"/>
  <c r="M265" i="12" s="1"/>
  <c r="I265" i="12"/>
  <c r="K265" i="12"/>
  <c r="O265" i="12"/>
  <c r="Q265" i="12"/>
  <c r="V265" i="12"/>
  <c r="G267" i="12"/>
  <c r="I267" i="12"/>
  <c r="K267" i="12"/>
  <c r="M267" i="12"/>
  <c r="O267" i="12"/>
  <c r="Q267" i="12"/>
  <c r="V267" i="12"/>
  <c r="G269" i="12"/>
  <c r="M269" i="12" s="1"/>
  <c r="I269" i="12"/>
  <c r="K269" i="12"/>
  <c r="O269" i="12"/>
  <c r="Q269" i="12"/>
  <c r="V269" i="12"/>
  <c r="G271" i="12"/>
  <c r="I271" i="12"/>
  <c r="K271" i="12"/>
  <c r="M271" i="12"/>
  <c r="O271" i="12"/>
  <c r="Q271" i="12"/>
  <c r="V271" i="12"/>
  <c r="G273" i="12"/>
  <c r="I273" i="12"/>
  <c r="K273" i="12"/>
  <c r="M273" i="12"/>
  <c r="O273" i="12"/>
  <c r="Q273" i="12"/>
  <c r="V273" i="12"/>
  <c r="G275" i="12"/>
  <c r="M275" i="12" s="1"/>
  <c r="I275" i="12"/>
  <c r="K275" i="12"/>
  <c r="O275" i="12"/>
  <c r="Q275" i="12"/>
  <c r="V275" i="12"/>
  <c r="G277" i="12"/>
  <c r="I277" i="12"/>
  <c r="K277" i="12"/>
  <c r="M277" i="12"/>
  <c r="O277" i="12"/>
  <c r="Q277" i="12"/>
  <c r="V277" i="12"/>
  <c r="G279" i="12"/>
  <c r="M279" i="12" s="1"/>
  <c r="I279" i="12"/>
  <c r="K279" i="12"/>
  <c r="O279" i="12"/>
  <c r="Q279" i="12"/>
  <c r="V279" i="12"/>
  <c r="G281" i="12"/>
  <c r="I281" i="12"/>
  <c r="K281" i="12"/>
  <c r="M281" i="12"/>
  <c r="O281" i="12"/>
  <c r="Q281" i="12"/>
  <c r="V281" i="12"/>
  <c r="G284" i="12"/>
  <c r="M284" i="12" s="1"/>
  <c r="I284" i="12"/>
  <c r="K284" i="12"/>
  <c r="O284" i="12"/>
  <c r="Q284" i="12"/>
  <c r="V284" i="12"/>
  <c r="I286" i="12"/>
  <c r="G287" i="12"/>
  <c r="I287" i="12"/>
  <c r="K287" i="12"/>
  <c r="M287" i="12"/>
  <c r="O287" i="12"/>
  <c r="Q287" i="12"/>
  <c r="Q286" i="12" s="1"/>
  <c r="V287" i="12"/>
  <c r="V286" i="12" s="1"/>
  <c r="G289" i="12"/>
  <c r="G286" i="12" s="1"/>
  <c r="I289" i="12"/>
  <c r="K289" i="12"/>
  <c r="O289" i="12"/>
  <c r="Q289" i="12"/>
  <c r="V289" i="12"/>
  <c r="G294" i="12"/>
  <c r="I294" i="12"/>
  <c r="K294" i="12"/>
  <c r="M294" i="12"/>
  <c r="O294" i="12"/>
  <c r="O286" i="12" s="1"/>
  <c r="Q294" i="12"/>
  <c r="V294" i="12"/>
  <c r="G298" i="12"/>
  <c r="M298" i="12" s="1"/>
  <c r="I298" i="12"/>
  <c r="K298" i="12"/>
  <c r="O298" i="12"/>
  <c r="Q298" i="12"/>
  <c r="V298" i="12"/>
  <c r="G302" i="12"/>
  <c r="I302" i="12"/>
  <c r="K302" i="12"/>
  <c r="K286" i="12" s="1"/>
  <c r="M302" i="12"/>
  <c r="O302" i="12"/>
  <c r="Q302" i="12"/>
  <c r="V302" i="12"/>
  <c r="G304" i="12"/>
  <c r="I304" i="12"/>
  <c r="K304" i="12"/>
  <c r="M304" i="12"/>
  <c r="O304" i="12"/>
  <c r="Q304" i="12"/>
  <c r="V304" i="12"/>
  <c r="G306" i="12"/>
  <c r="I306" i="12"/>
  <c r="G307" i="12"/>
  <c r="I307" i="12"/>
  <c r="K307" i="12"/>
  <c r="M307" i="12"/>
  <c r="O307" i="12"/>
  <c r="O306" i="12" s="1"/>
  <c r="Q307" i="12"/>
  <c r="Q306" i="12" s="1"/>
  <c r="V307" i="12"/>
  <c r="V306" i="12" s="1"/>
  <c r="G309" i="12"/>
  <c r="M309" i="12" s="1"/>
  <c r="M306" i="12" s="1"/>
  <c r="I309" i="12"/>
  <c r="K309" i="12"/>
  <c r="O309" i="12"/>
  <c r="Q309" i="12"/>
  <c r="V309" i="12"/>
  <c r="G310" i="12"/>
  <c r="I310" i="12"/>
  <c r="K310" i="12"/>
  <c r="K306" i="12" s="1"/>
  <c r="M310" i="12"/>
  <c r="O310" i="12"/>
  <c r="Q310" i="12"/>
  <c r="V310" i="12"/>
  <c r="G313" i="12"/>
  <c r="M313" i="12" s="1"/>
  <c r="I313" i="12"/>
  <c r="I312" i="12" s="1"/>
  <c r="K313" i="12"/>
  <c r="K312" i="12" s="1"/>
  <c r="O313" i="12"/>
  <c r="O312" i="12" s="1"/>
  <c r="Q313" i="12"/>
  <c r="V313" i="12"/>
  <c r="G315" i="12"/>
  <c r="I315" i="12"/>
  <c r="K315" i="12"/>
  <c r="M315" i="12"/>
  <c r="O315" i="12"/>
  <c r="Q315" i="12"/>
  <c r="Q312" i="12" s="1"/>
  <c r="V315" i="12"/>
  <c r="V312" i="12" s="1"/>
  <c r="G316" i="12"/>
  <c r="M316" i="12" s="1"/>
  <c r="I316" i="12"/>
  <c r="K316" i="12"/>
  <c r="O316" i="12"/>
  <c r="Q316" i="12"/>
  <c r="V316" i="12"/>
  <c r="O318" i="12"/>
  <c r="G319" i="12"/>
  <c r="M319" i="12" s="1"/>
  <c r="I319" i="12"/>
  <c r="K319" i="12"/>
  <c r="O319" i="12"/>
  <c r="Q319" i="12"/>
  <c r="V319" i="12"/>
  <c r="G322" i="12"/>
  <c r="I322" i="12"/>
  <c r="I318" i="12" s="1"/>
  <c r="K322" i="12"/>
  <c r="K318" i="12" s="1"/>
  <c r="M322" i="12"/>
  <c r="O322" i="12"/>
  <c r="Q322" i="12"/>
  <c r="V322" i="12"/>
  <c r="G324" i="12"/>
  <c r="I324" i="12"/>
  <c r="K324" i="12"/>
  <c r="M324" i="12"/>
  <c r="O324" i="12"/>
  <c r="Q324" i="12"/>
  <c r="V324" i="12"/>
  <c r="V318" i="12" s="1"/>
  <c r="G327" i="12"/>
  <c r="M327" i="12" s="1"/>
  <c r="I327" i="12"/>
  <c r="K327" i="12"/>
  <c r="O327" i="12"/>
  <c r="Q327" i="12"/>
  <c r="V327" i="12"/>
  <c r="G332" i="12"/>
  <c r="I332" i="12"/>
  <c r="K332" i="12"/>
  <c r="M332" i="12"/>
  <c r="O332" i="12"/>
  <c r="Q332" i="12"/>
  <c r="Q318" i="12" s="1"/>
  <c r="V332" i="12"/>
  <c r="G334" i="12"/>
  <c r="M334" i="12" s="1"/>
  <c r="I334" i="12"/>
  <c r="K334" i="12"/>
  <c r="O334" i="12"/>
  <c r="Q334" i="12"/>
  <c r="V334" i="12"/>
  <c r="G336" i="12"/>
  <c r="I336" i="12"/>
  <c r="K336" i="12"/>
  <c r="M336" i="12"/>
  <c r="O336" i="12"/>
  <c r="Q336" i="12"/>
  <c r="V336" i="12"/>
  <c r="G337" i="12"/>
  <c r="M337" i="12" s="1"/>
  <c r="I337" i="12"/>
  <c r="K337" i="12"/>
  <c r="O337" i="12"/>
  <c r="Q337" i="12"/>
  <c r="V337" i="12"/>
  <c r="I341" i="12"/>
  <c r="K341" i="12"/>
  <c r="G342" i="12"/>
  <c r="I342" i="12"/>
  <c r="K342" i="12"/>
  <c r="M342" i="12"/>
  <c r="O342" i="12"/>
  <c r="O341" i="12" s="1"/>
  <c r="Q342" i="12"/>
  <c r="Q341" i="12" s="1"/>
  <c r="V342" i="12"/>
  <c r="V341" i="12" s="1"/>
  <c r="G344" i="12"/>
  <c r="G341" i="12" s="1"/>
  <c r="I344" i="12"/>
  <c r="K344" i="12"/>
  <c r="O344" i="12"/>
  <c r="Q344" i="12"/>
  <c r="V344" i="12"/>
  <c r="O346" i="12"/>
  <c r="Q346" i="12"/>
  <c r="V346" i="12"/>
  <c r="G347" i="12"/>
  <c r="M347" i="12" s="1"/>
  <c r="M346" i="12" s="1"/>
  <c r="I347" i="12"/>
  <c r="K347" i="12"/>
  <c r="O347" i="12"/>
  <c r="Q347" i="12"/>
  <c r="V347" i="12"/>
  <c r="G348" i="12"/>
  <c r="I348" i="12"/>
  <c r="I346" i="12" s="1"/>
  <c r="K348" i="12"/>
  <c r="K346" i="12" s="1"/>
  <c r="M348" i="12"/>
  <c r="O348" i="12"/>
  <c r="Q348" i="12"/>
  <c r="V348" i="12"/>
  <c r="G350" i="12"/>
  <c r="G349" i="12" s="1"/>
  <c r="I350" i="12"/>
  <c r="I349" i="12" s="1"/>
  <c r="K350" i="12"/>
  <c r="K349" i="12" s="1"/>
  <c r="O350" i="12"/>
  <c r="Q350" i="12"/>
  <c r="V350" i="12"/>
  <c r="G353" i="12"/>
  <c r="I353" i="12"/>
  <c r="K353" i="12"/>
  <c r="M353" i="12"/>
  <c r="O353" i="12"/>
  <c r="O349" i="12" s="1"/>
  <c r="Q353" i="12"/>
  <c r="Q349" i="12" s="1"/>
  <c r="V353" i="12"/>
  <c r="V349" i="12" s="1"/>
  <c r="G358" i="12"/>
  <c r="M358" i="12" s="1"/>
  <c r="I358" i="12"/>
  <c r="K358" i="12"/>
  <c r="O358" i="12"/>
  <c r="Q358" i="12"/>
  <c r="V358" i="12"/>
  <c r="G360" i="12"/>
  <c r="I360" i="12"/>
  <c r="K360" i="12"/>
  <c r="M360" i="12"/>
  <c r="O360" i="12"/>
  <c r="Q360" i="12"/>
  <c r="V360" i="12"/>
  <c r="G362" i="12"/>
  <c r="M362" i="12" s="1"/>
  <c r="I362" i="12"/>
  <c r="K362" i="12"/>
  <c r="O362" i="12"/>
  <c r="Q362" i="12"/>
  <c r="V362" i="12"/>
  <c r="G363" i="12"/>
  <c r="M363" i="12" s="1"/>
  <c r="I363" i="12"/>
  <c r="K363" i="12"/>
  <c r="O363" i="12"/>
  <c r="Q363" i="12"/>
  <c r="V363" i="12"/>
  <c r="G364" i="12"/>
  <c r="I364" i="12"/>
  <c r="K364" i="12"/>
  <c r="M364" i="12"/>
  <c r="O364" i="12"/>
  <c r="Q364" i="12"/>
  <c r="V364" i="12"/>
  <c r="G366" i="12"/>
  <c r="M366" i="12" s="1"/>
  <c r="I366" i="12"/>
  <c r="K366" i="12"/>
  <c r="O366" i="12"/>
  <c r="Q366" i="12"/>
  <c r="V366" i="12"/>
  <c r="G367" i="12"/>
  <c r="I367" i="12"/>
  <c r="K367" i="12"/>
  <c r="M367" i="12"/>
  <c r="O367" i="12"/>
  <c r="Q367" i="12"/>
  <c r="V367" i="12"/>
  <c r="G368" i="12"/>
  <c r="M368" i="12" s="1"/>
  <c r="I368" i="12"/>
  <c r="K368" i="12"/>
  <c r="O368" i="12"/>
  <c r="Q368" i="12"/>
  <c r="V368" i="12"/>
  <c r="K369" i="12"/>
  <c r="O369" i="12"/>
  <c r="G370" i="12"/>
  <c r="I370" i="12"/>
  <c r="K370" i="12"/>
  <c r="M370" i="12"/>
  <c r="O370" i="12"/>
  <c r="Q370" i="12"/>
  <c r="Q369" i="12" s="1"/>
  <c r="V370" i="12"/>
  <c r="V369" i="12" s="1"/>
  <c r="G373" i="12"/>
  <c r="G369" i="12" s="1"/>
  <c r="I373" i="12"/>
  <c r="I369" i="12" s="1"/>
  <c r="K373" i="12"/>
  <c r="O373" i="12"/>
  <c r="Q373" i="12"/>
  <c r="V373" i="12"/>
  <c r="G376" i="12"/>
  <c r="M376" i="12" s="1"/>
  <c r="I376" i="12"/>
  <c r="I375" i="12" s="1"/>
  <c r="K376" i="12"/>
  <c r="O376" i="12"/>
  <c r="Q376" i="12"/>
  <c r="V376" i="12"/>
  <c r="G378" i="12"/>
  <c r="I378" i="12"/>
  <c r="K378" i="12"/>
  <c r="K375" i="12" s="1"/>
  <c r="M378" i="12"/>
  <c r="O378" i="12"/>
  <c r="O375" i="12" s="1"/>
  <c r="Q378" i="12"/>
  <c r="V378" i="12"/>
  <c r="G380" i="12"/>
  <c r="M380" i="12" s="1"/>
  <c r="I380" i="12"/>
  <c r="K380" i="12"/>
  <c r="O380" i="12"/>
  <c r="Q380" i="12"/>
  <c r="V380" i="12"/>
  <c r="G382" i="12"/>
  <c r="M382" i="12" s="1"/>
  <c r="I382" i="12"/>
  <c r="K382" i="12"/>
  <c r="O382" i="12"/>
  <c r="Q382" i="12"/>
  <c r="V382" i="12"/>
  <c r="G384" i="12"/>
  <c r="I384" i="12"/>
  <c r="K384" i="12"/>
  <c r="M384" i="12"/>
  <c r="O384" i="12"/>
  <c r="Q384" i="12"/>
  <c r="V384" i="12"/>
  <c r="V375" i="12" s="1"/>
  <c r="G386" i="12"/>
  <c r="M386" i="12" s="1"/>
  <c r="I386" i="12"/>
  <c r="K386" i="12"/>
  <c r="O386" i="12"/>
  <c r="Q386" i="12"/>
  <c r="V386" i="12"/>
  <c r="G387" i="12"/>
  <c r="I387" i="12"/>
  <c r="K387" i="12"/>
  <c r="M387" i="12"/>
  <c r="O387" i="12"/>
  <c r="Q387" i="12"/>
  <c r="Q375" i="12" s="1"/>
  <c r="V387" i="12"/>
  <c r="G388" i="12"/>
  <c r="M388" i="12" s="1"/>
  <c r="I388" i="12"/>
  <c r="K388" i="12"/>
  <c r="O388" i="12"/>
  <c r="Q388" i="12"/>
  <c r="V388" i="12"/>
  <c r="G389" i="12"/>
  <c r="I389" i="12"/>
  <c r="K389" i="12"/>
  <c r="M389" i="12"/>
  <c r="O389" i="12"/>
  <c r="Q389" i="12"/>
  <c r="V389" i="12"/>
  <c r="AE391" i="12"/>
  <c r="I20" i="1"/>
  <c r="I19" i="1"/>
  <c r="I18" i="1"/>
  <c r="I17" i="1"/>
  <c r="I16" i="1"/>
  <c r="I73" i="1"/>
  <c r="J72" i="1" s="1"/>
  <c r="F43" i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J56" i="1" l="1"/>
  <c r="J62" i="1"/>
  <c r="J68" i="1"/>
  <c r="J63" i="1"/>
  <c r="J57" i="1"/>
  <c r="J58" i="1"/>
  <c r="J70" i="1"/>
  <c r="J69" i="1"/>
  <c r="J64" i="1"/>
  <c r="J71" i="1"/>
  <c r="J53" i="1"/>
  <c r="J65" i="1"/>
  <c r="J60" i="1"/>
  <c r="J55" i="1"/>
  <c r="J61" i="1"/>
  <c r="J59" i="1"/>
  <c r="J54" i="1"/>
  <c r="J66" i="1"/>
  <c r="J67" i="1"/>
  <c r="G26" i="1"/>
  <c r="A26" i="1"/>
  <c r="G28" i="1"/>
  <c r="G23" i="1"/>
  <c r="M56" i="12"/>
  <c r="M318" i="12"/>
  <c r="M48" i="12"/>
  <c r="M375" i="12"/>
  <c r="M312" i="12"/>
  <c r="M87" i="12"/>
  <c r="AF391" i="12"/>
  <c r="M344" i="12"/>
  <c r="M341" i="12" s="1"/>
  <c r="G312" i="12"/>
  <c r="M289" i="12"/>
  <c r="M286" i="12" s="1"/>
  <c r="M194" i="12"/>
  <c r="M193" i="12" s="1"/>
  <c r="M373" i="12"/>
  <c r="M369" i="12" s="1"/>
  <c r="M350" i="12"/>
  <c r="M349" i="12" s="1"/>
  <c r="M81" i="12"/>
  <c r="M80" i="12" s="1"/>
  <c r="M32" i="12"/>
  <c r="M26" i="12" s="1"/>
  <c r="M92" i="12"/>
  <c r="G318" i="12"/>
  <c r="G346" i="12"/>
  <c r="G375" i="12"/>
  <c r="I21" i="1"/>
  <c r="J39" i="1"/>
  <c r="J43" i="1" s="1"/>
  <c r="J42" i="1"/>
  <c r="J41" i="1"/>
  <c r="H43" i="1"/>
  <c r="J73" i="1" l="1"/>
  <c r="A23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Kubík</author>
  </authors>
  <commentList>
    <comment ref="S6" authorId="0" shapeId="0" xr:uid="{F13FB381-3C00-465B-8F6B-53F0E01F056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47E7EB8-1862-4A1F-B6B0-082640D577F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<sst xmlns="http://schemas.openxmlformats.org/spreadsheetml/2006/main" count="1910" uniqueCount="585">
  <si>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</si>
  <si>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</si>
  <si>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</si>
  <si>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</si>
  <si>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</si>
  <si>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</si>
  <si>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</si>
  <si>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</si>
  <si>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</si>
  <si>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</si>
  <si>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</si>
  <si>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</si>
  <si>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</si>
  <si>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</si>
  <si>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</si>
  <si>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</si>
  <si>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</si>
  <si>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</si>
  <si>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</si>
  <si>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</si>
  <si>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</si>
  <si>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</si>
  <si>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</si>
  <si>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</si>
  <si>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</si>
  <si>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</si>
  <si>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</si>
  <si>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</si>
  <si>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</si>
  <si>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</si>
  <si>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</si>
  <si>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</si>
  <si>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</si>
  <si>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</si>
  <si>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</si>
  <si>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</si>
  <si>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</si>
  <si>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</si>
  <si>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</si>
  <si>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</si>
  <si>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</si>
  <si>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</si>
  <si>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</si>
  <si>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</si>
  <si>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Výměna střešní krytiny vč. částečné výměny krovů</t>
  </si>
  <si>
    <t>11</t>
  </si>
  <si>
    <t>č.p. 2441 Hasičská zbrojnice Panské Nové Dvory</t>
  </si>
  <si>
    <t>Objekt:</t>
  </si>
  <si>
    <t>Rozpočet:</t>
  </si>
  <si>
    <t>Stavební úpravy, rekonstrukce, modernizace</t>
  </si>
  <si>
    <t>Stavba</t>
  </si>
  <si>
    <t>Stavební objekt</t>
  </si>
  <si>
    <t>Celkem za stavbu</t>
  </si>
  <si>
    <t>CZK</t>
  </si>
  <si>
    <t>#POPS</t>
  </si>
  <si>
    <t>Popis stavby: 1 - Stavební úpravy, rekonstrukce, modernizace</t>
  </si>
  <si>
    <t>#POPO</t>
  </si>
  <si>
    <t>Popis objektu: 11 - č.p. 2441 Hasičská zbrojnice Panské Nové Dvory</t>
  </si>
  <si>
    <t>#POPR</t>
  </si>
  <si>
    <t>Popis rozpočtu: 1 - Výměna střešní krytiny vč. částečné výměny krovů</t>
  </si>
  <si>
    <t>Rekapitulace dílů</t>
  </si>
  <si>
    <t>Typ dílu</t>
  </si>
  <si>
    <t>3</t>
  </si>
  <si>
    <t>Svislé a kompletní konstrukce</t>
  </si>
  <si>
    <t>4</t>
  </si>
  <si>
    <t>Vodorovné konstrukce</t>
  </si>
  <si>
    <t>416</t>
  </si>
  <si>
    <t>Podhledy a mezistropy montované lehké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</si>
  <si>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</si>
  <si>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</si>
  <si>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</si>
  <si>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</si>
  <si>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</si>
  <si>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</si>
  <si>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</si>
  <si>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</si>
  <si>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</si>
  <si>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</si>
  <si>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</si>
  <si>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</si>
  <si>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</si>
  <si>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</si>
  <si>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</si>
  <si>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</si>
  <si>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</si>
  <si>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</si>
  <si>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</si>
  <si>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</si>
  <si>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</si>
  <si>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</si>
  <si>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</si>
  <si>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</si>
  <si>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</si>
  <si>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</si>
  <si>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</si>
  <si>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</si>
  <si>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</si>
  <si>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</si>
  <si>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</si>
  <si>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</si>
  <si>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</si>
  <si>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</si>
  <si>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</si>
  <si>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</si>
  <si>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</si>
  <si>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</si>
  <si>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</si>
  <si>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</si>
  <si>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</si>
  <si>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</si>
  <si>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</si>
  <si>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</si>
  <si>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</si>
  <si>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</si>
  <si>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</si>
  <si>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</si>
  <si>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</si>
  <si>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</si>
  <si>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</si>
  <si>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</si>
  <si>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</si>
  <si>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</si>
  <si>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</si>
  <si>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</si>
  <si>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</si>
  <si>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</si>
  <si>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</si>
  <si>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</si>
  <si>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</si>
  <si>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</si>
  <si>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317314130R00</t>
  </si>
  <si>
    <t>Podbetonování zhlaví nosníků zdivo šířky 300 mm</t>
  </si>
  <si>
    <t>kus</t>
  </si>
  <si>
    <t>801-4</t>
  </si>
  <si>
    <t>RTS 23/ II</t>
  </si>
  <si>
    <t>Práce</t>
  </si>
  <si>
    <t>Běžná</t>
  </si>
  <si>
    <t>POL1_</t>
  </si>
  <si>
    <t>betonem C 16/20. Tloušťka lože 50 mm, délka 200 mm.</t>
  </si>
  <si>
    <t>SPI</t>
  </si>
  <si>
    <t>B1 : 2</t>
  </si>
  <si>
    <t>VV</t>
  </si>
  <si>
    <t>B10 : 4</t>
  </si>
  <si>
    <t>3001</t>
  </si>
  <si>
    <t>Oprava komínové hlavy, rozebrání - vyzdění - doplnění poškozeného zdiva</t>
  </si>
  <si>
    <t>soub</t>
  </si>
  <si>
    <t>Vlastní</t>
  </si>
  <si>
    <t>Indiv</t>
  </si>
  <si>
    <t>413231221R00</t>
  </si>
  <si>
    <t>Zazdívka zhlaví jakýmikoliv cihlami pálenými stropních trámů o průřezu trámu přes 2000 do 4000 mm2</t>
  </si>
  <si>
    <t>342264051RT1</t>
  </si>
  <si>
    <t>Podhledy na kovové konstrukci opláštěné deskami sádrokartonovými nosná konstrukce z profilů CD s přímým uchycením 1x deska, tloušťky 12,5 mm, standard, bez izolace</t>
  </si>
  <si>
    <t>m2</t>
  </si>
  <si>
    <t>801-1</t>
  </si>
  <si>
    <t>Os8 : 10</t>
  </si>
  <si>
    <t>342264098R00</t>
  </si>
  <si>
    <t>Příplatky k podhledům sádrokartonovým příplatek k podhledu sádrokartonovému za plochu do 2 m2</t>
  </si>
  <si>
    <t>Odkaz na mn. položky pořadí 4 : 10,00000</t>
  </si>
  <si>
    <t>627452111R00</t>
  </si>
  <si>
    <t>Spárování maltou cementovou zapuštěné rovné  zdí z cihel, cementovou maltou</t>
  </si>
  <si>
    <t>Odkaz na mn. položky pořadí 26 : 2,63200</t>
  </si>
  <si>
    <t>941941032R00</t>
  </si>
  <si>
    <t>Montáž lešení lehkého pracovního řadového s podlahami šířky od 0,80 do 1,00 m, výšky přes 10 do 30 m</t>
  </si>
  <si>
    <t>800-3</t>
  </si>
  <si>
    <t>POL1_1</t>
  </si>
  <si>
    <t>včetně kotvení</t>
  </si>
  <si>
    <t>Včetně kotvení lešení.</t>
  </si>
  <si>
    <t>POP</t>
  </si>
  <si>
    <t>6*8,22*2+12*4,7+12*3,7</t>
  </si>
  <si>
    <t>4,1*(5,3+3,4)+4,5*2,1*2</t>
  </si>
  <si>
    <t>941941192R00</t>
  </si>
  <si>
    <t>Montáž lešení lehkého pracovního řadového s podlahami příplatek za každý další i započatý měsíc použití lešení  šířky šířky od 0,80 do 1,00 m a výšky přes 10 do 30 m</t>
  </si>
  <si>
    <t>Odkaz na mn. položky pořadí 7 : 254,01000</t>
  </si>
  <si>
    <t>941941832R00</t>
  </si>
  <si>
    <t>Demontáž lešení lehkého řadového s podlahami šířky od 0,8 do 1 m, výšky přes 10 do 30 m</t>
  </si>
  <si>
    <t>944945013R00</t>
  </si>
  <si>
    <t>Montáž záchytné stříšky šířky přes 2 m</t>
  </si>
  <si>
    <t>m</t>
  </si>
  <si>
    <t>944945193R00</t>
  </si>
  <si>
    <t>Montáž záchytné stříšky příplatek k ceně za každý další i započatý měsíc použití záchytné stříšky  šířky přes 2 m</t>
  </si>
  <si>
    <t>Odkaz na mn. položky pořadí 10 : 254,01000</t>
  </si>
  <si>
    <t>944945813R00</t>
  </si>
  <si>
    <t>Demontáž záchytné stříšky šířky přes 2 m</t>
  </si>
  <si>
    <t>zřizované současně s lehkým nebo těžkým lešením,</t>
  </si>
  <si>
    <t>94R.01</t>
  </si>
  <si>
    <t>Příplatek za složitost lešení na střešní konstrukci</t>
  </si>
  <si>
    <t>4,1*3,4+4,5*2,1*2</t>
  </si>
  <si>
    <t>94R.02</t>
  </si>
  <si>
    <t>Zajištění střešních plášťů jednopodlažních přístavků pro založení lešení (ochrana před mechanickým, poškozením a znečištěním) vč. příplatku za postavení lešení na střešní konstrukci</t>
  </si>
  <si>
    <t>kpl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</si>
  <si>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</si>
  <si>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</si>
  <si>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3,86*9,12+2,35*3,95+4,77*2,35</t>
  </si>
  <si>
    <t>952902110R00</t>
  </si>
  <si>
    <t>Čištění budov zametáním v místnostech, chodbách, na schodišti a na půdě</t>
  </si>
  <si>
    <t>Odkaz na mn. položky pořadí 15 : 55,69520</t>
  </si>
  <si>
    <t>952122</t>
  </si>
  <si>
    <t>Zakrytí stávajících podlach geotextilii, folií a sololitem, - ochrana stávajících podlah proti poškození</t>
  </si>
  <si>
    <t>95R.03</t>
  </si>
  <si>
    <t>Opakované provizorní zajištění střešního pláště hlavní lodi kostela  proti zatečení (pomocná dřevěná, konstrukce + plachta) po celou dobu provádění stavebních prací</t>
  </si>
  <si>
    <t>963016111R00</t>
  </si>
  <si>
    <t>Demontáž sádrokartonových a sádrovláknitých podhledů z desek bez minerální izolace, na jednoduché ocelové konstrukci, 1x opláštěné tl. 12,5 mm</t>
  </si>
  <si>
    <t>801-3</t>
  </si>
  <si>
    <t>964061321R00</t>
  </si>
  <si>
    <t>Uvolnění zhlaví trámu ze zdiva cihelného, o průřezu zhlaví do 0,03m2</t>
  </si>
  <si>
    <t>při jeho výměně pro jakoukoliv délku uložení, včetně pomocného lešení o výšce podlahy do 1900 mm a pro zatížení do 1,5 kPa  (150 kg/m2),</t>
  </si>
  <si>
    <t>968061113R00</t>
  </si>
  <si>
    <t>Vyvěšení nebo zavěšení dřevěných křídel oken, plochy přes 1,5 m2</t>
  </si>
  <si>
    <t>oken, dveří a vrat, s uložením a opětovným zavěšením po provedení stavebních změn,</t>
  </si>
  <si>
    <t>B4 : 4</t>
  </si>
  <si>
    <t>968062246R00</t>
  </si>
  <si>
    <t>Vybourání dřevěných rámů oken jednoduchých, plochy do 4 m2</t>
  </si>
  <si>
    <t>včetně pomocného lešení o výšce podlahy do 1900 mm a pro zatížení do 1,5 kPa  (150 kg/m2),</t>
  </si>
  <si>
    <t>B4 : 0,46*0,9*4</t>
  </si>
  <si>
    <t>968095001R00</t>
  </si>
  <si>
    <t xml:space="preserve">Vybourání vnitřních parapetů dřevěných, šířky do 25 cm,  </t>
  </si>
  <si>
    <t>B4 : 0,46*4</t>
  </si>
  <si>
    <t>975043121R00</t>
  </si>
  <si>
    <t>Jednořadové podchycení stropů pro osazení nosníků pro osazení nosníků do výšky podchycení 3,5 m  při zatížení hmotnosti přes 750 do 1000 kg/m</t>
  </si>
  <si>
    <t>pro výměnu stropních nosníků : 3*3+4*3</t>
  </si>
  <si>
    <t>976061111R00</t>
  </si>
  <si>
    <t>Vybourání dřevěných konstrukcí zábradlí a madel</t>
  </si>
  <si>
    <t>B5 : 0,66+1,29+0,63</t>
  </si>
  <si>
    <t>978023411R00</t>
  </si>
  <si>
    <t>Vysekání, vyškrábání a vyčištění spár zdiva cihelného  mimo komínového</t>
  </si>
  <si>
    <t>R2 : 0,8*(1,165+0,75)+0,55*2</t>
  </si>
  <si>
    <t>999281108R00</t>
  </si>
  <si>
    <t xml:space="preserve">Přesun hmot pro opravy a údržbu objektů pro opravy a údržbu dosavadních objektů včetně vnějších plášťů  výšky do 12 m,  </t>
  </si>
  <si>
    <t>t</t>
  </si>
  <si>
    <t>Přesun hmot</t>
  </si>
  <si>
    <t>POL7_</t>
  </si>
  <si>
    <t>oborů 801, 803, 811 a 812</t>
  </si>
  <si>
    <t>712600831R00</t>
  </si>
  <si>
    <t xml:space="preserve">Odstranění povlakové krytiny a mechu na střechách šikmých nad 30° povlakové krytiny jednovrstvé,  </t>
  </si>
  <si>
    <t>800-711</t>
  </si>
  <si>
    <t>sušicí věž : 5,3*2,1+3,35*2,1+9,1*2-(0,46*0,9*4)</t>
  </si>
  <si>
    <t>1,05*1,48*4</t>
  </si>
  <si>
    <t>hlavní střecha : 5,55*10,08*2-2,78*2,1</t>
  </si>
  <si>
    <t>712600898R00</t>
  </si>
  <si>
    <t>Odstranění povlakové krytiny a mechu na střechách šikmých nad 30° příplatek k ceně za sklon střechy  přes 45 do 60°</t>
  </si>
  <si>
    <t>Odkaz na mn. položky pořadí 28 : 146,97500</t>
  </si>
  <si>
    <t>762131124RT3</t>
  </si>
  <si>
    <t>Bednění stěn s dodávkou řeziva  z prken hrubých do 32 mm, na sraz, prkna, tloušťky 24 mm</t>
  </si>
  <si>
    <t>800-762</t>
  </si>
  <si>
    <t>762131811R00</t>
  </si>
  <si>
    <t>Demontáž bednění svislých a nadstřešních stěn z hrubých prken, latí a tyčoviny</t>
  </si>
  <si>
    <t>762331921R00</t>
  </si>
  <si>
    <t>Vázané konstrukce krovů vyřezání střešní vazby  průřezové plochy řeziva přes 120 do 224 cm2, délky vyřezané části krovu do 3 m</t>
  </si>
  <si>
    <t>10x13 : 12</t>
  </si>
  <si>
    <t>15x15 : 1</t>
  </si>
  <si>
    <t>7x17 : 3</t>
  </si>
  <si>
    <t xml:space="preserve">věž : </t>
  </si>
  <si>
    <t>15x15 : 5</t>
  </si>
  <si>
    <t>762331931R00</t>
  </si>
  <si>
    <t>Vázané konstrukce krovů vyřezání střešní vazby  průřezové plochy řeziva přes 224 do 288 cm2, délky vyřezané části krovu do 3 m</t>
  </si>
  <si>
    <t>14x17 : 5,5</t>
  </si>
  <si>
    <t>10x24 : 15</t>
  </si>
  <si>
    <t>762331951R00</t>
  </si>
  <si>
    <t>Vázané konstrukce krovů vyřezání střešní vazby  průřezové plochy řeziva přes 450 cm2, délky vyřezané části krovu do 3 m</t>
  </si>
  <si>
    <t>19x24 : 3</t>
  </si>
  <si>
    <t>762332932R00</t>
  </si>
  <si>
    <t>Vázané konstrukce krovů doplnění části střešní vazby z hranolků, hranolů včetně dodávky řeziva  průřezové plochy přes 120 do 224 cm2, včetně dodávky hranolů 120 x 140 mm</t>
  </si>
  <si>
    <t>762332933R00</t>
  </si>
  <si>
    <t>Vázané konstrukce krovů doplnění části střešní vazby z hranolků, hranolů včetně dodávky řeziva  průřezové plochy přes 224 do 288 cm2, včetně dodávky hranolů 140 x 200 mm</t>
  </si>
  <si>
    <t>762332935R00</t>
  </si>
  <si>
    <t>Vázané konstrukce krovů doplnění části střešní vazby z hranolků, hranolů včetně dodávky řeziva  průřezové plochy přes 450 do 600 cm2, včetně dodávky hranolů 200 x 300 mm</t>
  </si>
  <si>
    <t>762341210RT2</t>
  </si>
  <si>
    <t>Montáž bednění střech rovných o sklonu do 60° z prken hrubých na sraz tloušťky do 32 mm včetně vyřezání otvorů , včetně dodávky prken tloušťky 24 mm</t>
  </si>
  <si>
    <t>bednění</t>
  </si>
  <si>
    <t>sušicí věž : 1,05*1,48*4</t>
  </si>
  <si>
    <t>762342203RT4</t>
  </si>
  <si>
    <t>Montáž laťování střech o sklonu do 60° při vzdálenost latí přes 220 do 360 mm, včetně dodávky latí 40/60 mm</t>
  </si>
  <si>
    <t>Odkaz na mn. položky pořadí 38 : 112,26600</t>
  </si>
  <si>
    <t>762342205RT4</t>
  </si>
  <si>
    <t>Montáž kontralatí na vruty, s dodávkou těsnicí pěny pod kontralatě, a dodávkou latí 40 x 60 mm</t>
  </si>
  <si>
    <t>762341811R00</t>
  </si>
  <si>
    <t>Demontáž bednění a laťování bednění střech rovných, obloukových, o sklonu do 60 stupňů včetně všech nadstřešních konstrukcí z prken hrubých</t>
  </si>
  <si>
    <t>762395000R00</t>
  </si>
  <si>
    <t>Spojovací a ochranné prostředky svory, prkna, hřebíky, pásová ocel, vruty, impregnace</t>
  </si>
  <si>
    <t>m3</t>
  </si>
  <si>
    <t>POL1_7</t>
  </si>
  <si>
    <t>sušicí věž : 1,05*1,48*4*0,025</t>
  </si>
  <si>
    <t>hlavní střecha : (5,55*10,08*2-2,78*2,1)*0,025</t>
  </si>
  <si>
    <t>sušicí věž : (5,3*2,1+3,35*2,1+9,1*2-(0,46*0,9*4))*0,025</t>
  </si>
  <si>
    <t xml:space="preserve">krov : </t>
  </si>
  <si>
    <t>10x13 : 12*0,1*0,13*1,25</t>
  </si>
  <si>
    <t>15x15 : 1*0,15*0,15*1,25</t>
  </si>
  <si>
    <t>7x17 : 3*0,07*0,17*1,25</t>
  </si>
  <si>
    <t>14x17 : 5,5*0,14*0,17*1,25</t>
  </si>
  <si>
    <t>10x24 : 15*0,1*0,24*1,25</t>
  </si>
  <si>
    <t>19x24 : 3*0,19*0,24*1,25</t>
  </si>
  <si>
    <t>15x15 : 5*0,15*0,15*1,25</t>
  </si>
  <si>
    <t>762521108RT2</t>
  </si>
  <si>
    <t>Položení podlah s dodávkou materiálu hrubých fošen nehoblovaných na sraz, tloušťky 38 mm</t>
  </si>
  <si>
    <t>Os4 : 0,6*2</t>
  </si>
  <si>
    <t>762811210RT3</t>
  </si>
  <si>
    <t>Záklop stropů s dodávkou materiálu  z hrubých prken, tloušťky 24 mm, vrchního na sraz, spáry zakryty lepenkovými pásy nebo lištami</t>
  </si>
  <si>
    <t>Os2 : 70</t>
  </si>
  <si>
    <t>762811811R00</t>
  </si>
  <si>
    <t>Demontáž záklopů stropů vrchních, zapuštěných z hrubých prken tloušťky do 32 mm</t>
  </si>
  <si>
    <t>B2 : 70</t>
  </si>
  <si>
    <t>762822120R00</t>
  </si>
  <si>
    <t>Stropnice montáž  z hraněného a polohraněného řeziva s trámovými výměnami, průřezové plochy přes 144 do 288 cm2</t>
  </si>
  <si>
    <t>9x21 : 14</t>
  </si>
  <si>
    <t>8x16 : 3,8</t>
  </si>
  <si>
    <t>4x16 : 8</t>
  </si>
  <si>
    <t>762822130R00</t>
  </si>
  <si>
    <t>Stropnice montáž  z hraněného a polohraněného řeziva s trámovými výměnami, průřezové plochy přes 288 do 450 cm2</t>
  </si>
  <si>
    <t>18x21 : 12,4</t>
  </si>
  <si>
    <t>762831931R00</t>
  </si>
  <si>
    <t>Stropní trámy vyřezání části stropního trámu průřezové plochy řeziva do 288 cm2, délky vyřezané části stropního trámu do 3 m</t>
  </si>
  <si>
    <t>762831941R00</t>
  </si>
  <si>
    <t>Stropní trámy vyřezání části stropního trámu průřezové plochy řeziva do 450 cm2, délky vyřezané části stropního trámu do 3 m</t>
  </si>
  <si>
    <t>762837113R00</t>
  </si>
  <si>
    <t>Stropní trámy cetodřevěný plátový spoj stropního trámu průřezové plochy řeziva do 450 cm2, čtyřkolíkový spoj</t>
  </si>
  <si>
    <t>Os1 : 2</t>
  </si>
  <si>
    <t>762841812R00</t>
  </si>
  <si>
    <t>Demontáž podbití stropů a střech do 60° z prken tl. do 35 mm s omítkou</t>
  </si>
  <si>
    <t>762895000R00</t>
  </si>
  <si>
    <t>Spojovací a ochranné prostředky hřebíky, svory, impregnace</t>
  </si>
  <si>
    <t>Os2 : 70*0,024</t>
  </si>
  <si>
    <t xml:space="preserve">strop : </t>
  </si>
  <si>
    <t>9x21 : 14*0,09*0,21*1,25</t>
  </si>
  <si>
    <t>8x16 : 3,8*0,08*0,16*1,25</t>
  </si>
  <si>
    <t>4x16 : 8*0,04*0,16*1,25</t>
  </si>
  <si>
    <t>18x21 : 12,4*0,18*0,21*1,25</t>
  </si>
  <si>
    <t>76231311a</t>
  </si>
  <si>
    <t>Montáž svorníků, šroubů délky 450 mm, vč. dodávky závitové tyče M16, podložky a matice</t>
  </si>
  <si>
    <t>Os1 : 4*2</t>
  </si>
  <si>
    <t>76291111a</t>
  </si>
  <si>
    <t>Impregnace řeziva máčením Bochemit QB</t>
  </si>
  <si>
    <t>Odkaz na mn. položky pořadí 42 : 4,86738</t>
  </si>
  <si>
    <t>Odkaz na mn. položky pořadí 52 : 2,72145</t>
  </si>
  <si>
    <t>sušicí věž : 1,05*1,48*4*0,045</t>
  </si>
  <si>
    <t>hlavní střecha : (5,55*10,08*2-2,78*2,1)*0,045</t>
  </si>
  <si>
    <t>Os2 : 70*0,025</t>
  </si>
  <si>
    <t>6051212a</t>
  </si>
  <si>
    <t>Řezivo jehličnaté - hranoly - jak. I L=4-6 m</t>
  </si>
  <si>
    <t>Specifikace</t>
  </si>
  <si>
    <t>POL3_</t>
  </si>
  <si>
    <t>998762202R00</t>
  </si>
  <si>
    <t>Přesun hmot pro konstrukce tesařské v objektech výšky do 12 m</t>
  </si>
  <si>
    <t>50 m vodorovně</t>
  </si>
  <si>
    <t>764411117R00</t>
  </si>
  <si>
    <t>Dodávka a montáž parapetu z taženého hliníkového profilu šířky 150 mm</t>
  </si>
  <si>
    <t>800-764</t>
  </si>
  <si>
    <t>T2 : 0,46*4</t>
  </si>
  <si>
    <t>764411153R00</t>
  </si>
  <si>
    <t>Dodávka a montáž parapetu z taženého hliníkového profilu Boční krytky k parapetům z taženého hliníkového profilu šířky 130-180 mm</t>
  </si>
  <si>
    <t>pár</t>
  </si>
  <si>
    <t>T2 : 4</t>
  </si>
  <si>
    <t>764774402R00</t>
  </si>
  <si>
    <t xml:space="preserve">Krytina falcovaná ze svitků šířky 500 mm na objektech výšky do 8 m, z hliníkového lakovaného plechu tl. 0,7 mm, sklon střechy od 30° do 45°, dodávka a montáž </t>
  </si>
  <si>
    <t>s úpravou krytiny u okapů, prostupů a výčnělků</t>
  </si>
  <si>
    <t>včetně těsnícího tmelu, příponek, spojovacího materiálu a pomocného lešení.</t>
  </si>
  <si>
    <t>764774403R00</t>
  </si>
  <si>
    <t xml:space="preserve">Krytina falcovaná ze svitků šířky 500 mm na objektech výšky do 8 m, z hliníkového lakovaného plechu tl. 0,7 mm, sklon střechy nad 45°, dodávka a montáž </t>
  </si>
  <si>
    <t>764817168R00</t>
  </si>
  <si>
    <t xml:space="preserve">Oplechování  zdí (atik), z lakovaného pozinkovaného plechu, rš 680 mm, dodávka a montáž </t>
  </si>
  <si>
    <t>včetně zhotovení rohů, spojů a dilatací</t>
  </si>
  <si>
    <t>oplechování komínové hlavice : 0,85</t>
  </si>
  <si>
    <t>764778122R00</t>
  </si>
  <si>
    <t>Odpadní trouby kruhové, průměr 100 mm, z lakovaného hliníkového plechu, v barvě tmavě hnědé, antracitové, světle šedé, dodávka a montáž</t>
  </si>
  <si>
    <t>včetně objímek, kolen a zednické výpomoci.</t>
  </si>
  <si>
    <t>4+5</t>
  </si>
  <si>
    <t>764778112R00</t>
  </si>
  <si>
    <t>Žlaby podokapní půlkruhové, z hliníkového lakovaného plechu v barvě tmavě hnědé, antracitové, světle šedé, rš 280 mm, dodávka a montáž</t>
  </si>
  <si>
    <t>včetně háků, čel, rohů, rovných hrdel a dilatací</t>
  </si>
  <si>
    <t>včetně háků a čela.</t>
  </si>
  <si>
    <t>10,08*2</t>
  </si>
  <si>
    <t>764778105R00</t>
  </si>
  <si>
    <t>Ostatní prvky ke žlabům a odpadním troubám kotlík žlabový kulatý, z lakovaného hliníkového plechu v barvě tmavě hnědé, antracitové, světle šedé, o průměru 100 mm, pro žlab rš 280 mm, dodávka a montáž</t>
  </si>
  <si>
    <t>764775309R00</t>
  </si>
  <si>
    <t>Závětrná lišta s upevňovacím elementem, z lakovaného hliníkového plechu tl. 0,7 mm,  , dodávka a montáž</t>
  </si>
  <si>
    <t>včetně zavětrovací lišty a spojovacích prostředků.</t>
  </si>
  <si>
    <t>5,55*2*2</t>
  </si>
  <si>
    <t>764775310R00</t>
  </si>
  <si>
    <t>Úžlabí s dvojitou drážkou včetně těsnicího pásu, z lakovaného hliníkového plechu,   , dodávka a montáž</t>
  </si>
  <si>
    <t>včetně těsnící pásky a spojovacích prostředků.</t>
  </si>
  <si>
    <t>roh sušicí věže : 5,3*2+3,35*2</t>
  </si>
  <si>
    <t>4*(0,46*2+0,9*2)</t>
  </si>
  <si>
    <t>komín : 0,5*(0,75*2+0,62*2)</t>
  </si>
  <si>
    <t>2,78*2</t>
  </si>
  <si>
    <t>2,4</t>
  </si>
  <si>
    <t>764775303R00</t>
  </si>
  <si>
    <t>Ostatní prvky ke střechám hřebenáč pro větrané střechy dl.1,2 m, z lakovaného hliníkového plechu,  , dodávka a montáž</t>
  </si>
  <si>
    <t>včetně těsnící pásky.</t>
  </si>
  <si>
    <t>10,08</t>
  </si>
  <si>
    <t>1,7*4</t>
  </si>
  <si>
    <t>764775304R00</t>
  </si>
  <si>
    <t>Ostatní prvky ke střechám ukončovací hřebenáč pro větrané střechy , z lakovaného hliníkového plechu,  , dodávka a montáž</t>
  </si>
  <si>
    <t>včetně spojovacích prostředků.</t>
  </si>
  <si>
    <t>764775307R00</t>
  </si>
  <si>
    <t>Ostatní prvky ke střechám ochranná mřížka proti ptákům šířky 125 mm,  ,  , dodávka a montáž</t>
  </si>
  <si>
    <t>2,1*4</t>
  </si>
  <si>
    <t>764775308R00</t>
  </si>
  <si>
    <t>Ostatní prvky ke střechám okapový plech šířkxy 230 mm, z lakovaného hliníkového plechu, tl. 0,7 mm, dodávka a montáž</t>
  </si>
  <si>
    <t>2,5*4</t>
  </si>
  <si>
    <t>764775314R00</t>
  </si>
  <si>
    <t>Ostatní prvky ke střechám střešní výlez 600x600 mm, z lakovaného hliníkového plechu,  , dodávka a montáž</t>
  </si>
  <si>
    <t>T1 : 1</t>
  </si>
  <si>
    <t>764814760R00</t>
  </si>
  <si>
    <t>Ostatní prvky ke střechám ventilační nástavec výšky 500 až 1000 mm se stříškou a lemováním na střeše z hladké krytiny, z lakovaného pozinkovaného plechu, průměr 100 mm, dodávka a montáž</t>
  </si>
  <si>
    <t>R2 : 1</t>
  </si>
  <si>
    <t>764906324R00</t>
  </si>
  <si>
    <t>Ostatní prvky ke střechám odvětrávací komínek izolovaný ,  , o průměru 110 mm, dodávka a montáž</t>
  </si>
  <si>
    <t>včetně manžety a spojovacích prostředků.</t>
  </si>
  <si>
    <t>na komíně : 1</t>
  </si>
  <si>
    <t>764906333R00</t>
  </si>
  <si>
    <t>Ostatní prvky ke střechám sněhová zábrana trubková z dvojice trubek, dl. 3 m z pozinované oceli,  ,  , dodávka a montáž</t>
  </si>
  <si>
    <t>(10,08*2-2,1)/3</t>
  </si>
  <si>
    <t>764311821R00</t>
  </si>
  <si>
    <t xml:space="preserve">Demontáž krytiny hladké střešní z tabulí 2 x 1 m, plochy do 25 m, sklonu do 30° </t>
  </si>
  <si>
    <t>764322830R00</t>
  </si>
  <si>
    <t>Demontáž oplechování okapů na střechách s tvrdou krytinou, rš 400 mm, sklonu do 30°</t>
  </si>
  <si>
    <t>764322851R00</t>
  </si>
  <si>
    <t>Demontáž oplechování okapů na střechách s tvrdou krytinou, rš 660 mm, sklonu přes 30 do 45°</t>
  </si>
  <si>
    <t>764331832R00</t>
  </si>
  <si>
    <t xml:space="preserve">Demontáž lemování zdí  na střechách s tvrdou krytinou, rš 250 a 330 mm, sklonu přes 45° </t>
  </si>
  <si>
    <t>764331851R00</t>
  </si>
  <si>
    <t>Demontáž lemování zdí  na střechách s tvrdou krytinou, rš 400 a 500 mm, sklonu přes 30 do 45°</t>
  </si>
  <si>
    <t>764339831R00</t>
  </si>
  <si>
    <t>Demontáž lemování komínů, zděných ventilací a jiných střešních proniků  na hladké krytině, v ploše, sklonu přes 30 do 45°</t>
  </si>
  <si>
    <t>0,5*(0,75*2+0,62*2)</t>
  </si>
  <si>
    <t>764352810R00</t>
  </si>
  <si>
    <t>Demontáž žlabů podokapních půlkruhových rovných, rš 330 mm, sklonu do 30°</t>
  </si>
  <si>
    <t>764362811R00</t>
  </si>
  <si>
    <t>Demontáž střešních otvorů střešních oken a poklopů, na krytině hladké a drážkové, sklonu přes 30 do 45°</t>
  </si>
  <si>
    <t>B3 : 3</t>
  </si>
  <si>
    <t>764391821R00</t>
  </si>
  <si>
    <t>Demontáž ostatních prvků střešních závětrné lišty, rš 250 a 330 mm, sklonu přes 30 do 45°</t>
  </si>
  <si>
    <t>764392841R00</t>
  </si>
  <si>
    <t>Demontáž ostatních prvků střešních úžlabí, rš 500 mm, sklonu přes 30 do 45°</t>
  </si>
  <si>
    <t>u věže : 2,1</t>
  </si>
  <si>
    <t>764393831R00</t>
  </si>
  <si>
    <t>Demontáž ostatních prvků střešních hřebene , rš 250 až 400 mm, sklonu přes 30 do 45°</t>
  </si>
  <si>
    <t>764410850R00</t>
  </si>
  <si>
    <t>Demontáž oplechování parapetů rš od 100 do 330 mm</t>
  </si>
  <si>
    <t>764454801R00</t>
  </si>
  <si>
    <t>Demontáž odpadních trub nebo součástí trub kruhových , o průměru 75 a 100 mm</t>
  </si>
  <si>
    <t>76531237a</t>
  </si>
  <si>
    <t>Střešní lávka, rošt 600 x 250 mm</t>
  </si>
  <si>
    <t>Dodávka a montáž střešní lávky (2 ks držáků univerzálních, 2 ks držáku roštu a rošt).</t>
  </si>
  <si>
    <t>Os6 : 0,6*3</t>
  </si>
  <si>
    <t>998764202R00</t>
  </si>
  <si>
    <t>Přesun hmot pro konstrukce klempířské v objektech výšky do 12 m</t>
  </si>
  <si>
    <t>765321844R00</t>
  </si>
  <si>
    <t>Demontáž vláknocementové krytiny příplatek k ceně za sklon přes 60 do 75° pro demontáž krytiny ze čtverců nebo šablon , do suti</t>
  </si>
  <si>
    <t>800-765</t>
  </si>
  <si>
    <t>765321810R00</t>
  </si>
  <si>
    <t>Demontáž azbestocementové krytiny ze čtverců nebo šablon, na bednění s lepenkou, do suti</t>
  </si>
  <si>
    <t>zvlhčující přípravek pro fixování a stabilizaci azbestových vláken ).</t>
  </si>
  <si>
    <t>765799312R00</t>
  </si>
  <si>
    <t>Montáž ostatních konstrukcí na střeše montáž fólie na bednění přibitím</t>
  </si>
  <si>
    <t>sušicí věž : 1,05*1,48*4*1,1</t>
  </si>
  <si>
    <t>hlavní střecha : (5,55*10,08*2-2,78*2,1)*1,1</t>
  </si>
  <si>
    <t>765799312RO9</t>
  </si>
  <si>
    <t>Fólie parotěsné, difúzní a vodotěsné Fólie podstřešní difuzní na bednění,, Fólie hladká separační</t>
  </si>
  <si>
    <t>Dodávka a montáž fólie, spojovací pásky včetně spojovacích prostředků.</t>
  </si>
  <si>
    <t>např. difúzní pojistná hydroizolace DEKTEN METAL Plus II</t>
  </si>
  <si>
    <t>sušicí věž - S1 : (5,3*2,1+3,35*2,1+9,1*2-(0,46*0,9*4))*1,1</t>
  </si>
  <si>
    <t>67352438R</t>
  </si>
  <si>
    <t>fólie izolační střešní pojistná, hydroizolační; paropropustná; tloušťka 0,48 mm; plošná hmotnost 270 g/m2; PES + polymerní vrstvy; s lepicí páskou; µ = 42,0; sd 0,01 až 0,03 m</t>
  </si>
  <si>
    <t>SPCM</t>
  </si>
  <si>
    <t>Odkaz na mn. položky pořadí 93 : 123,49260*1,05</t>
  </si>
  <si>
    <t>998765202R00</t>
  </si>
  <si>
    <t>Přesun hmot pro krytiny tvrdé v objektech výšky do 12 m</t>
  </si>
  <si>
    <t>766622222R00</t>
  </si>
  <si>
    <t>Montáž oken kompletizovaných zdvojených okenních křídel do zazděných okenních rámů, otevíravých nebo sklápěcích, jednokřídlových, o ploše přes 0,40 do 0,81 m2</t>
  </si>
  <si>
    <t>800-766</t>
  </si>
  <si>
    <t>7660002</t>
  </si>
  <si>
    <t>Dřevěné prosklené okno, masivní rám, rozměr 460x900mm, možnost mikroventilace, vč. okenní sítě proti hmyzu</t>
  </si>
  <si>
    <t>998766202R00</t>
  </si>
  <si>
    <t>Přesun hmot pro konstrukce truhlářské v objektech výšky do 12 m</t>
  </si>
  <si>
    <t>767001</t>
  </si>
  <si>
    <t>D+M zábradlí  profilu Jakl, výška 1m, vč. kotvení a povrchové úpravy</t>
  </si>
  <si>
    <t>ozn. Os3 : 1,25+0,55+0,7</t>
  </si>
  <si>
    <t>767002</t>
  </si>
  <si>
    <t>D+M hliníkového žebříku, stupadla š. cca 360mm, rozestup cca 280mm, rozměr stupadla cca 27x27mm, délka 4,5m</t>
  </si>
  <si>
    <t>998767202R00</t>
  </si>
  <si>
    <t>Přesun hmot pro kovové stavební doplňk. konstrukce v objektech výšky do 12 m</t>
  </si>
  <si>
    <t>800-767</t>
  </si>
  <si>
    <t>783103811R00</t>
  </si>
  <si>
    <t>Odstranění starých nátěrů z ocelových konstrukcí konstrukcí lehkých "C" nebo velmi lehkých "CC", oškrabáním</t>
  </si>
  <si>
    <t>800-783</t>
  </si>
  <si>
    <t>(0,94*2+0,25)*2*0,06*4</t>
  </si>
  <si>
    <t xml:space="preserve">R1 : </t>
  </si>
  <si>
    <t>783108813R00</t>
  </si>
  <si>
    <t>Čištění povrchu otryskáním minerálním materiálem, stupeň očištění Sa 2,5, tryskací materiál křemičitan hlinitý</t>
  </si>
  <si>
    <t>Odkaz na mn. položky pořadí 103 : 1,02240</t>
  </si>
  <si>
    <t>783125230R00</t>
  </si>
  <si>
    <t>Nátěry ocelových konstrukcí syntetické C+CC ocelové konstrukce lehké + velmi lehké, jednonásobné + 2x email</t>
  </si>
  <si>
    <t>na vzduchu schnoucí</t>
  </si>
  <si>
    <t>783782205R00</t>
  </si>
  <si>
    <t>Nátěry tesařských konstrukcí ochranné fungicidní+ biocidní (proti plísním, houbám a hmyzu), dvojnásobný</t>
  </si>
  <si>
    <t>včetně montáže, dodávky a demontáže lešení.</t>
  </si>
  <si>
    <t>5,55*10,08*2-2,78*2,1</t>
  </si>
  <si>
    <t>sušicí věž : 5,3*2,1+3,35*2,1+9,1*2</t>
  </si>
  <si>
    <t>783903811R00</t>
  </si>
  <si>
    <t>Ostatní práce odmaštění chemickými rozpuštědly</t>
  </si>
  <si>
    <t>783904811R00</t>
  </si>
  <si>
    <t>Ostatní práce odrezivění kovových konstrukcí</t>
  </si>
  <si>
    <t>783001</t>
  </si>
  <si>
    <t>Repase stávajícího anténního vedení, datových rádiových a jiných příjmačů, dle PD ozn. R4</t>
  </si>
  <si>
    <t>783201201</t>
  </si>
  <si>
    <t>Příprava podkladu tesařských konstrukcí před provedením nátěru broušení, otesáním a ometením</t>
  </si>
  <si>
    <t>784161401R00</t>
  </si>
  <si>
    <t>Příprava povrchu Penetrace (napouštění) podkladu disperzní, jednonásobná</t>
  </si>
  <si>
    <t>800-784</t>
  </si>
  <si>
    <t>Odkaz na mn. položky pořadí 112 : 10,00000</t>
  </si>
  <si>
    <t>784165512R00</t>
  </si>
  <si>
    <t>Malby z malířských směsí otěruvzdorných,  , bělost 93 %, dvojnásobné</t>
  </si>
  <si>
    <t>211</t>
  </si>
  <si>
    <t>Demontáž stávajicího hromosvodu na objektu</t>
  </si>
  <si>
    <t>212</t>
  </si>
  <si>
    <t>Dodávka, montáž a revize nového hromosvodu na objektu</t>
  </si>
  <si>
    <t>979951111R00</t>
  </si>
  <si>
    <t>Výkup kovů železný šrot, tloušťky do 4 mm</t>
  </si>
  <si>
    <t>Pro vyjádření výnosu ve prospěch zhotovitele je nutné jednotkovou cenu uvést se záporným znaménkem. (Získaná částka ponižuje náklad stavby.)</t>
  </si>
  <si>
    <t>0,47239</t>
  </si>
  <si>
    <t>979990107R00</t>
  </si>
  <si>
    <t>Poplatek za skládku za uložení, směs betonu, cihel a dřeva,  , skupina 17 09 04 z Katalogu odpadů</t>
  </si>
  <si>
    <t>7,7292</t>
  </si>
  <si>
    <t>Odkaz na mn. položky pořadí 115 : 0,47239*-1</t>
  </si>
  <si>
    <t>Odkaz na mn. položky pořadí 117 : 0,88185*-1</t>
  </si>
  <si>
    <t>Odkaz na mn. položky pořadí 118 : 1,97063*-1</t>
  </si>
  <si>
    <t>979990121R00</t>
  </si>
  <si>
    <t>Poplatek za skládku za uložení, asfaltové pásy,  , skupina 17 03 02 z Katalogu odpadů</t>
  </si>
  <si>
    <t>0,88185</t>
  </si>
  <si>
    <t>979990201R00</t>
  </si>
  <si>
    <t>Poplatek za skládku za uložení, azbestocementové výrobky,  , skupina 17 06 05 z Katalogu odpadů</t>
  </si>
  <si>
    <t>1,97063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</si>
  <si>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</si>
  <si>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</si>
  <si>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</si>
  <si>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</si>
  <si>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</si>
  <si>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</si>
  <si>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</si>
  <si>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</si>
  <si>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</si>
  <si>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</si>
  <si>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</si>
  <si>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</si>
  <si>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</si>
  <si>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</si>
  <si>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</si>
  <si>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005122 R</t>
  </si>
  <si>
    <t>Provozní vlivy</t>
  </si>
  <si>
    <t>Soubor</t>
  </si>
  <si>
    <t>VRN</t>
  </si>
  <si>
    <t>POL99_8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</si>
  <si>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</si>
  <si>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zajištění koordinace s provozovatelem přijímače signálu požárního poplachu - R5 : 1</t>
  </si>
  <si>
    <t>005124010R</t>
  </si>
  <si>
    <t>Koordinační činnost</t>
  </si>
  <si>
    <t>POL99_2</t>
  </si>
  <si>
    <t>Koordinace stavebních a technologických dodávek stavby.</t>
  </si>
  <si>
    <t>005121 R</t>
  </si>
  <si>
    <t>Zařízení staveniště</t>
  </si>
  <si>
    <t>Veškeré náklady spojené s vybudováním, provozem a odstraněním zařízení staveniště.</t>
  </si>
  <si>
    <t>005211010R</t>
  </si>
  <si>
    <t>Předání a převzetí staveniště</t>
  </si>
  <si>
    <t>POL99_</t>
  </si>
  <si>
    <t>Náklady spojené s účastí zhotovitele na předání a převzetí staveniště.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</si>
  <si>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</si>
  <si>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</si>
  <si>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</si>
  <si>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</si>
  <si>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</si>
  <si>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</si>
  <si>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</si>
  <si>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</si>
  <si>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</si>
  <si>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005113</t>
  </si>
  <si>
    <t>Prohlídka stavby statikem</t>
  </si>
  <si>
    <t>005116</t>
  </si>
  <si>
    <t>Dílenskou dokumentaci</t>
  </si>
  <si>
    <t>005121a</t>
  </si>
  <si>
    <t>Provedení aktualizace mykologického průzkumu během realizace stavby</t>
  </si>
  <si>
    <t>005121b</t>
  </si>
  <si>
    <t>Provedení rozporu vzorku střešní krytiny za účelem ověření zda se jedná o nebezpečný odpad</t>
  </si>
  <si>
    <t>SUM</t>
  </si>
  <si>
    <t>V položce započteny i náklady na ochranné pomůcky ( respirátory, ochranné obleky, speciální obaly, pásky a nálepky určené k likvidaci materiálu s obsahem azbestu,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</si>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</sst>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k1MwJyGMKvUw8IhFjLmCB6+f9UanHOy4VUnW2fVaUuUmb8ll9uiShD2yu3ZaHocTbgWvlyMKQh7+55p3fqifsg==" saltValue="pkBeiuSP5x9MIlyZ5ge0Q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43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3794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SUMIF(F53:F72,A16,I53:I72)+SUMIF(F53:F72,"PSU",I53:I72)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SUMIF(F53:F72,A17,I53:I72)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SUMIF(F53:F72,A18,I53:I72)</f>
        <v>0</v>
      </c>
      <c r="J18" s="85"/>
    </row>
    <row r="19" spans="1:10" ht="23.25" customHeight="1" x14ac:dyDescent="0.2">
      <c r="A19" s="196" t="s">
        <v>99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SUMIF(F53:F72,A19,I53:I72)</f>
        <v>0</v>
      </c>
      <c r="J19" s="85"/>
    </row>
    <row r="20" spans="1:10" ht="23.25" customHeight="1" x14ac:dyDescent="0.2">
      <c r="A20" s="196" t="s">
        <v>100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SUMIF(F53:F72,A20,I53:I72)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50</v>
      </c>
      <c r="C39" s="147"/>
      <c r="D39" s="147"/>
      <c r="E39" s="147"/>
      <c r="F39" s="148">
        <f>'11 1 Pol'!AE391</f>
        <v>0</v>
      </c>
      <c r="G39" s="149">
        <f>'11 1 Pol'!AF391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51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'11 1 Pol'!AE391</f>
        <v>0</v>
      </c>
      <c r="G41" s="155">
        <f>'11 1 Pol'!AF391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'11 1 Pol'!AE391</f>
        <v>0</v>
      </c>
      <c r="G42" s="150">
        <f>'11 1 Pol'!AF391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52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7" spans="1:10" x14ac:dyDescent="0.2">
      <c r="A47" t="s">
        <v>58</v>
      </c>
      <c r="B47" t="s">
        <v>59</v>
      </c>
    </row>
    <row r="50" spans="1:10" ht="15.75" x14ac:dyDescent="0.25">
      <c r="B50" s="175" t="s">
        <v>60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61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62</v>
      </c>
      <c r="C53" s="184" t="s">
        <v>63</v>
      </c>
      <c r="D53" s="185"/>
      <c r="E53" s="185"/>
      <c r="F53" s="192" t="s">
        <v>24</v>
      </c>
      <c r="G53" s="193"/>
      <c r="H53" s="193"/>
      <c r="I53" s="193">
        <f>'11 1 Pol'!G8</f>
        <v>0</v>
      </c>
      <c r="J53" s="189" t="str">
        <f>IF(I73=0,"",I53/I73*100)</f>
        <v/>
      </c>
    </row>
    <row r="54" spans="1:10" ht="36.75" customHeight="1" x14ac:dyDescent="0.2">
      <c r="A54" s="178"/>
      <c r="B54" s="183" t="s">
        <v>64</v>
      </c>
      <c r="C54" s="184" t="s">
        <v>65</v>
      </c>
      <c r="D54" s="185"/>
      <c r="E54" s="185"/>
      <c r="F54" s="192" t="s">
        <v>24</v>
      </c>
      <c r="G54" s="193"/>
      <c r="H54" s="193"/>
      <c r="I54" s="193">
        <f>'11 1 Pol'!G14</f>
        <v>0</v>
      </c>
      <c r="J54" s="189" t="str">
        <f>IF(I73=0,"",I54/I73*100)</f>
        <v/>
      </c>
    </row>
    <row r="55" spans="1:10" ht="36.75" customHeight="1" x14ac:dyDescent="0.2">
      <c r="A55" s="178"/>
      <c r="B55" s="183" t="s">
        <v>66</v>
      </c>
      <c r="C55" s="184" t="s">
        <v>67</v>
      </c>
      <c r="D55" s="185"/>
      <c r="E55" s="185"/>
      <c r="F55" s="192" t="s">
        <v>24</v>
      </c>
      <c r="G55" s="193"/>
      <c r="H55" s="193"/>
      <c r="I55" s="193">
        <f>'11 1 Pol'!G18</f>
        <v>0</v>
      </c>
      <c r="J55" s="189" t="str">
        <f>IF(I73=0,"",I55/I73*100)</f>
        <v/>
      </c>
    </row>
    <row r="56" spans="1:10" ht="36.75" customHeight="1" x14ac:dyDescent="0.2">
      <c r="A56" s="178"/>
      <c r="B56" s="183" t="s">
        <v>68</v>
      </c>
      <c r="C56" s="184" t="s">
        <v>69</v>
      </c>
      <c r="D56" s="185"/>
      <c r="E56" s="185"/>
      <c r="F56" s="192" t="s">
        <v>24</v>
      </c>
      <c r="G56" s="193"/>
      <c r="H56" s="193"/>
      <c r="I56" s="193">
        <f>'11 1 Pol'!G23</f>
        <v>0</v>
      </c>
      <c r="J56" s="189" t="str">
        <f>IF(I73=0,"",I56/I73*100)</f>
        <v/>
      </c>
    </row>
    <row r="57" spans="1:10" ht="36.75" customHeight="1" x14ac:dyDescent="0.2">
      <c r="A57" s="178"/>
      <c r="B57" s="183" t="s">
        <v>70</v>
      </c>
      <c r="C57" s="184" t="s">
        <v>71</v>
      </c>
      <c r="D57" s="185"/>
      <c r="E57" s="185"/>
      <c r="F57" s="192" t="s">
        <v>24</v>
      </c>
      <c r="G57" s="193"/>
      <c r="H57" s="193"/>
      <c r="I57" s="193">
        <f>'11 1 Pol'!G26</f>
        <v>0</v>
      </c>
      <c r="J57" s="189" t="str">
        <f>IF(I73=0,"",I57/I73*100)</f>
        <v/>
      </c>
    </row>
    <row r="58" spans="1:10" ht="36.75" customHeight="1" x14ac:dyDescent="0.2">
      <c r="A58" s="178"/>
      <c r="B58" s="183" t="s">
        <v>72</v>
      </c>
      <c r="C58" s="184" t="s">
        <v>73</v>
      </c>
      <c r="D58" s="185"/>
      <c r="E58" s="185"/>
      <c r="F58" s="192" t="s">
        <v>24</v>
      </c>
      <c r="G58" s="193"/>
      <c r="H58" s="193"/>
      <c r="I58" s="193">
        <f>'11 1 Pol'!G48</f>
        <v>0</v>
      </c>
      <c r="J58" s="189" t="str">
        <f>IF(I73=0,"",I58/I73*100)</f>
        <v/>
      </c>
    </row>
    <row r="59" spans="1:10" ht="36.75" customHeight="1" x14ac:dyDescent="0.2">
      <c r="A59" s="178"/>
      <c r="B59" s="183" t="s">
        <v>74</v>
      </c>
      <c r="C59" s="184" t="s">
        <v>75</v>
      </c>
      <c r="D59" s="185"/>
      <c r="E59" s="185"/>
      <c r="F59" s="192" t="s">
        <v>24</v>
      </c>
      <c r="G59" s="193"/>
      <c r="H59" s="193"/>
      <c r="I59" s="193">
        <f>'11 1 Pol'!G56</f>
        <v>0</v>
      </c>
      <c r="J59" s="189" t="str">
        <f>IF(I73=0,"",I59/I73*100)</f>
        <v/>
      </c>
    </row>
    <row r="60" spans="1:10" ht="36.75" customHeight="1" x14ac:dyDescent="0.2">
      <c r="A60" s="178"/>
      <c r="B60" s="183" t="s">
        <v>76</v>
      </c>
      <c r="C60" s="184" t="s">
        <v>77</v>
      </c>
      <c r="D60" s="185"/>
      <c r="E60" s="185"/>
      <c r="F60" s="192" t="s">
        <v>24</v>
      </c>
      <c r="G60" s="193"/>
      <c r="H60" s="193"/>
      <c r="I60" s="193">
        <f>'11 1 Pol'!G77</f>
        <v>0</v>
      </c>
      <c r="J60" s="189" t="str">
        <f>IF(I73=0,"",I60/I73*100)</f>
        <v/>
      </c>
    </row>
    <row r="61" spans="1:10" ht="36.75" customHeight="1" x14ac:dyDescent="0.2">
      <c r="A61" s="178"/>
      <c r="B61" s="183" t="s">
        <v>78</v>
      </c>
      <c r="C61" s="184" t="s">
        <v>79</v>
      </c>
      <c r="D61" s="185"/>
      <c r="E61" s="185"/>
      <c r="F61" s="192" t="s">
        <v>25</v>
      </c>
      <c r="G61" s="193"/>
      <c r="H61" s="193"/>
      <c r="I61" s="193">
        <f>'11 1 Pol'!G80</f>
        <v>0</v>
      </c>
      <c r="J61" s="189" t="str">
        <f>IF(I73=0,"",I61/I73*100)</f>
        <v/>
      </c>
    </row>
    <row r="62" spans="1:10" ht="36.75" customHeight="1" x14ac:dyDescent="0.2">
      <c r="A62" s="178"/>
      <c r="B62" s="183" t="s">
        <v>80</v>
      </c>
      <c r="C62" s="184" t="s">
        <v>81</v>
      </c>
      <c r="D62" s="185"/>
      <c r="E62" s="185"/>
      <c r="F62" s="192" t="s">
        <v>25</v>
      </c>
      <c r="G62" s="193"/>
      <c r="H62" s="193"/>
      <c r="I62" s="193">
        <f>'11 1 Pol'!G87</f>
        <v>0</v>
      </c>
      <c r="J62" s="189" t="str">
        <f>IF(I73=0,"",I62/I73*100)</f>
        <v/>
      </c>
    </row>
    <row r="63" spans="1:10" ht="36.75" customHeight="1" x14ac:dyDescent="0.2">
      <c r="A63" s="178"/>
      <c r="B63" s="183" t="s">
        <v>82</v>
      </c>
      <c r="C63" s="184" t="s">
        <v>83</v>
      </c>
      <c r="D63" s="185"/>
      <c r="E63" s="185"/>
      <c r="F63" s="192" t="s">
        <v>25</v>
      </c>
      <c r="G63" s="193"/>
      <c r="H63" s="193"/>
      <c r="I63" s="193">
        <f>'11 1 Pol'!G193</f>
        <v>0</v>
      </c>
      <c r="J63" s="189" t="str">
        <f>IF(I73=0,"",I63/I73*100)</f>
        <v/>
      </c>
    </row>
    <row r="64" spans="1:10" ht="36.75" customHeight="1" x14ac:dyDescent="0.2">
      <c r="A64" s="178"/>
      <c r="B64" s="183" t="s">
        <v>84</v>
      </c>
      <c r="C64" s="184" t="s">
        <v>85</v>
      </c>
      <c r="D64" s="185"/>
      <c r="E64" s="185"/>
      <c r="F64" s="192" t="s">
        <v>25</v>
      </c>
      <c r="G64" s="193"/>
      <c r="H64" s="193"/>
      <c r="I64" s="193">
        <f>'11 1 Pol'!G286</f>
        <v>0</v>
      </c>
      <c r="J64" s="189" t="str">
        <f>IF(I73=0,"",I64/I73*100)</f>
        <v/>
      </c>
    </row>
    <row r="65" spans="1:10" ht="36.75" customHeight="1" x14ac:dyDescent="0.2">
      <c r="A65" s="178"/>
      <c r="B65" s="183" t="s">
        <v>86</v>
      </c>
      <c r="C65" s="184" t="s">
        <v>87</v>
      </c>
      <c r="D65" s="185"/>
      <c r="E65" s="185"/>
      <c r="F65" s="192" t="s">
        <v>25</v>
      </c>
      <c r="G65" s="193"/>
      <c r="H65" s="193"/>
      <c r="I65" s="193">
        <f>'11 1 Pol'!G306</f>
        <v>0</v>
      </c>
      <c r="J65" s="189" t="str">
        <f>IF(I73=0,"",I65/I73*100)</f>
        <v/>
      </c>
    </row>
    <row r="66" spans="1:10" ht="36.75" customHeight="1" x14ac:dyDescent="0.2">
      <c r="A66" s="178"/>
      <c r="B66" s="183" t="s">
        <v>88</v>
      </c>
      <c r="C66" s="184" t="s">
        <v>89</v>
      </c>
      <c r="D66" s="185"/>
      <c r="E66" s="185"/>
      <c r="F66" s="192" t="s">
        <v>25</v>
      </c>
      <c r="G66" s="193"/>
      <c r="H66" s="193"/>
      <c r="I66" s="193">
        <f>'11 1 Pol'!G312</f>
        <v>0</v>
      </c>
      <c r="J66" s="189" t="str">
        <f>IF(I73=0,"",I66/I73*100)</f>
        <v/>
      </c>
    </row>
    <row r="67" spans="1:10" ht="36.75" customHeight="1" x14ac:dyDescent="0.2">
      <c r="A67" s="178"/>
      <c r="B67" s="183" t="s">
        <v>90</v>
      </c>
      <c r="C67" s="184" t="s">
        <v>91</v>
      </c>
      <c r="D67" s="185"/>
      <c r="E67" s="185"/>
      <c r="F67" s="192" t="s">
        <v>25</v>
      </c>
      <c r="G67" s="193"/>
      <c r="H67" s="193"/>
      <c r="I67" s="193">
        <f>'11 1 Pol'!G318</f>
        <v>0</v>
      </c>
      <c r="J67" s="189" t="str">
        <f>IF(I73=0,"",I67/I73*100)</f>
        <v/>
      </c>
    </row>
    <row r="68" spans="1:10" ht="36.75" customHeight="1" x14ac:dyDescent="0.2">
      <c r="A68" s="178"/>
      <c r="B68" s="183" t="s">
        <v>92</v>
      </c>
      <c r="C68" s="184" t="s">
        <v>93</v>
      </c>
      <c r="D68" s="185"/>
      <c r="E68" s="185"/>
      <c r="F68" s="192" t="s">
        <v>25</v>
      </c>
      <c r="G68" s="193"/>
      <c r="H68" s="193"/>
      <c r="I68" s="193">
        <f>'11 1 Pol'!G341</f>
        <v>0</v>
      </c>
      <c r="J68" s="189" t="str">
        <f>IF(I73=0,"",I68/I73*100)</f>
        <v/>
      </c>
    </row>
    <row r="69" spans="1:10" ht="36.75" customHeight="1" x14ac:dyDescent="0.2">
      <c r="A69" s="178"/>
      <c r="B69" s="183" t="s">
        <v>94</v>
      </c>
      <c r="C69" s="184" t="s">
        <v>95</v>
      </c>
      <c r="D69" s="185"/>
      <c r="E69" s="185"/>
      <c r="F69" s="192" t="s">
        <v>26</v>
      </c>
      <c r="G69" s="193"/>
      <c r="H69" s="193"/>
      <c r="I69" s="193">
        <f>'11 1 Pol'!G346</f>
        <v>0</v>
      </c>
      <c r="J69" s="189" t="str">
        <f>IF(I73=0,"",I69/I73*100)</f>
        <v/>
      </c>
    </row>
    <row r="70" spans="1:10" ht="36.75" customHeight="1" x14ac:dyDescent="0.2">
      <c r="A70" s="178"/>
      <c r="B70" s="183" t="s">
        <v>96</v>
      </c>
      <c r="C70" s="184" t="s">
        <v>97</v>
      </c>
      <c r="D70" s="185"/>
      <c r="E70" s="185"/>
      <c r="F70" s="192" t="s">
        <v>98</v>
      </c>
      <c r="G70" s="193"/>
      <c r="H70" s="193"/>
      <c r="I70" s="193">
        <f>'11 1 Pol'!G349</f>
        <v>0</v>
      </c>
      <c r="J70" s="189" t="str">
        <f>IF(I73=0,"",I70/I73*100)</f>
        <v/>
      </c>
    </row>
    <row r="71" spans="1:10" ht="36.75" customHeight="1" x14ac:dyDescent="0.2">
      <c r="A71" s="178"/>
      <c r="B71" s="183" t="s">
        <v>99</v>
      </c>
      <c r="C71" s="184" t="s">
        <v>27</v>
      </c>
      <c r="D71" s="185"/>
      <c r="E71" s="185"/>
      <c r="F71" s="192" t="s">
        <v>99</v>
      </c>
      <c r="G71" s="193"/>
      <c r="H71" s="193"/>
      <c r="I71" s="193">
        <f>'11 1 Pol'!G369</f>
        <v>0</v>
      </c>
      <c r="J71" s="189" t="str">
        <f>IF(I73=0,"",I71/I73*100)</f>
        <v/>
      </c>
    </row>
    <row r="72" spans="1:10" ht="36.75" customHeight="1" x14ac:dyDescent="0.2">
      <c r="A72" s="178"/>
      <c r="B72" s="183" t="s">
        <v>100</v>
      </c>
      <c r="C72" s="184" t="s">
        <v>28</v>
      </c>
      <c r="D72" s="185"/>
      <c r="E72" s="185"/>
      <c r="F72" s="192" t="s">
        <v>100</v>
      </c>
      <c r="G72" s="193"/>
      <c r="H72" s="193"/>
      <c r="I72" s="193">
        <f>'11 1 Pol'!G375</f>
        <v>0</v>
      </c>
      <c r="J72" s="189" t="str">
        <f>IF(I73=0,"",I72/I73*100)</f>
        <v/>
      </c>
    </row>
    <row r="73" spans="1:10" ht="25.5" customHeight="1" x14ac:dyDescent="0.2">
      <c r="A73" s="179"/>
      <c r="B73" s="186" t="s">
        <v>1</v>
      </c>
      <c r="C73" s="187"/>
      <c r="D73" s="188"/>
      <c r="E73" s="188"/>
      <c r="F73" s="194"/>
      <c r="G73" s="195"/>
      <c r="H73" s="195"/>
      <c r="I73" s="195">
        <f>SUM(I53:I72)</f>
        <v>0</v>
      </c>
      <c r="J73" s="190">
        <f>SUM(J53:J72)</f>
        <v>0</v>
      </c>
    </row>
    <row r="74" spans="1:10" x14ac:dyDescent="0.2">
      <c r="F74" s="135"/>
      <c r="G74" s="135"/>
      <c r="H74" s="135"/>
      <c r="I74" s="135"/>
      <c r="J74" s="191"/>
    </row>
    <row r="75" spans="1:10" x14ac:dyDescent="0.2">
      <c r="F75" s="135"/>
      <c r="G75" s="135"/>
      <c r="H75" s="135"/>
      <c r="I75" s="135"/>
      <c r="J75" s="191"/>
    </row>
    <row r="76" spans="1:10" x14ac:dyDescent="0.2">
      <c r="F76" s="135"/>
      <c r="G76" s="135"/>
      <c r="H76" s="135"/>
      <c r="I76" s="135"/>
      <c r="J76" s="191"/>
    </row>
  </sheetData>
  <sheetProtection algorithmName="SHA-512" hashValue="UmZ9LaFtfYOu/jnIWMnoxSzlW5nuS1VeL0mCEiS4k2j+wlhGPm7AS8XjU/nSSMyDpX4a5bSgrZvTT+yFpqV19g==" saltValue="jHUC3FCNrlb/FCjKHhrIV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SuVCq1Fg5crnf1vsKqSI/8S4aCdtQ/4ecbO0w4539qGhVacPCK57CyjyEAaB8lUY5G1aCCG4fFuMBC9Pqsj4lQ==" saltValue="hIH5e0mbOZjk7tqykMGVL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20FF0-0387-49B4-8BF6-7A8B8934E57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101</v>
      </c>
      <c r="B1" s="197"/>
      <c r="C1" s="197"/>
      <c r="D1" s="197"/>
      <c r="E1" s="197"/>
      <c r="F1" s="197"/>
      <c r="G1" s="197"/>
      <c r="AG1" t="s">
        <v>102</v>
      </c>
    </row>
    <row r="2" spans="1:60" ht="24.95" customHeight="1" x14ac:dyDescent="0.2">
      <c r="A2" s="198" t="s">
        <v>7</v>
      </c>
      <c r="B2" s="49" t="s">
        <v>43</v>
      </c>
      <c r="C2" s="201" t="s">
        <v>49</v>
      </c>
      <c r="D2" s="199"/>
      <c r="E2" s="199"/>
      <c r="F2" s="199"/>
      <c r="G2" s="200"/>
      <c r="AG2" t="s">
        <v>103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103</v>
      </c>
      <c r="AG3" t="s">
        <v>104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105</v>
      </c>
    </row>
    <row r="5" spans="1:60" x14ac:dyDescent="0.2">
      <c r="D5" s="10"/>
    </row>
    <row r="6" spans="1:60" ht="38.25" x14ac:dyDescent="0.2">
      <c r="A6" s="208" t="s">
        <v>106</v>
      </c>
      <c r="B6" s="210" t="s">
        <v>107</v>
      </c>
      <c r="C6" s="210" t="s">
        <v>108</v>
      </c>
      <c r="D6" s="209" t="s">
        <v>109</v>
      </c>
      <c r="E6" s="208" t="s">
        <v>110</v>
      </c>
      <c r="F6" s="207" t="s">
        <v>111</v>
      </c>
      <c r="G6" s="208" t="s">
        <v>29</v>
      </c>
      <c r="H6" s="211" t="s">
        <v>30</v>
      </c>
      <c r="I6" s="211" t="s">
        <v>112</v>
      </c>
      <c r="J6" s="211" t="s">
        <v>31</v>
      </c>
      <c r="K6" s="211" t="s">
        <v>113</v>
      </c>
      <c r="L6" s="211" t="s">
        <v>114</v>
      </c>
      <c r="M6" s="211" t="s">
        <v>115</v>
      </c>
      <c r="N6" s="211" t="s">
        <v>116</v>
      </c>
      <c r="O6" s="211" t="s">
        <v>117</v>
      </c>
      <c r="P6" s="211" t="s">
        <v>118</v>
      </c>
      <c r="Q6" s="211" t="s">
        <v>119</v>
      </c>
      <c r="R6" s="211" t="s">
        <v>120</v>
      </c>
      <c r="S6" s="211" t="s">
        <v>121</v>
      </c>
      <c r="T6" s="211" t="s">
        <v>122</v>
      </c>
      <c r="U6" s="211" t="s">
        <v>123</v>
      </c>
      <c r="V6" s="211" t="s">
        <v>124</v>
      </c>
      <c r="W6" s="211" t="s">
        <v>125</v>
      </c>
      <c r="X6" s="211" t="s">
        <v>126</v>
      </c>
      <c r="Y6" s="211" t="s">
        <v>127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8" t="s">
        <v>128</v>
      </c>
      <c r="B8" s="229" t="s">
        <v>62</v>
      </c>
      <c r="C8" s="255" t="s">
        <v>63</v>
      </c>
      <c r="D8" s="230"/>
      <c r="E8" s="231"/>
      <c r="F8" s="232"/>
      <c r="G8" s="232">
        <f>SUMIF(AG9:AG13,"&lt;&gt;NOR",G9:G13)</f>
        <v>0</v>
      </c>
      <c r="H8" s="232"/>
      <c r="I8" s="232">
        <f>SUM(I9:I13)</f>
        <v>0</v>
      </c>
      <c r="J8" s="232"/>
      <c r="K8" s="232">
        <f>SUM(K9:K13)</f>
        <v>0</v>
      </c>
      <c r="L8" s="232"/>
      <c r="M8" s="232">
        <f>SUM(M9:M13)</f>
        <v>0</v>
      </c>
      <c r="N8" s="231"/>
      <c r="O8" s="231">
        <f>SUM(O9:O13)</f>
        <v>0.04</v>
      </c>
      <c r="P8" s="231"/>
      <c r="Q8" s="231">
        <f>SUM(Q9:Q13)</f>
        <v>0</v>
      </c>
      <c r="R8" s="232"/>
      <c r="S8" s="232"/>
      <c r="T8" s="233"/>
      <c r="U8" s="227"/>
      <c r="V8" s="227">
        <f>SUM(V9:V13)</f>
        <v>0.66</v>
      </c>
      <c r="W8" s="227"/>
      <c r="X8" s="227"/>
      <c r="Y8" s="227"/>
      <c r="AG8" t="s">
        <v>129</v>
      </c>
    </row>
    <row r="9" spans="1:60" outlineLevel="1" x14ac:dyDescent="0.2">
      <c r="A9" s="235">
        <v>1</v>
      </c>
      <c r="B9" s="236" t="s">
        <v>130</v>
      </c>
      <c r="C9" s="256" t="s">
        <v>131</v>
      </c>
      <c r="D9" s="237" t="s">
        <v>132</v>
      </c>
      <c r="E9" s="238">
        <v>6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6.3E-3</v>
      </c>
      <c r="O9" s="238">
        <f>ROUND(E9*N9,2)</f>
        <v>0.04</v>
      </c>
      <c r="P9" s="238">
        <v>0</v>
      </c>
      <c r="Q9" s="238">
        <f>ROUND(E9*P9,2)</f>
        <v>0</v>
      </c>
      <c r="R9" s="240" t="s">
        <v>133</v>
      </c>
      <c r="S9" s="240" t="s">
        <v>134</v>
      </c>
      <c r="T9" s="241" t="s">
        <v>134</v>
      </c>
      <c r="U9" s="223">
        <v>0.11</v>
      </c>
      <c r="V9" s="223">
        <f>ROUND(E9*U9,2)</f>
        <v>0.66</v>
      </c>
      <c r="W9" s="223"/>
      <c r="X9" s="223" t="s">
        <v>135</v>
      </c>
      <c r="Y9" s="223" t="s">
        <v>136</v>
      </c>
      <c r="Z9" s="212"/>
      <c r="AA9" s="212"/>
      <c r="AB9" s="212"/>
      <c r="AC9" s="212"/>
      <c r="AD9" s="212"/>
      <c r="AE9" s="212"/>
      <c r="AF9" s="212"/>
      <c r="AG9" s="212" t="s">
        <v>137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7" t="s">
        <v>138</v>
      </c>
      <c r="D10" s="242"/>
      <c r="E10" s="242"/>
      <c r="F10" s="242"/>
      <c r="G10" s="242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2"/>
      <c r="AA10" s="212"/>
      <c r="AB10" s="212"/>
      <c r="AC10" s="212"/>
      <c r="AD10" s="212"/>
      <c r="AE10" s="212"/>
      <c r="AF10" s="212"/>
      <c r="AG10" s="212" t="s">
        <v>139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58" t="s">
        <v>140</v>
      </c>
      <c r="D11" s="225"/>
      <c r="E11" s="226">
        <v>2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2"/>
      <c r="AA11" s="212"/>
      <c r="AB11" s="212"/>
      <c r="AC11" s="212"/>
      <c r="AD11" s="212"/>
      <c r="AE11" s="212"/>
      <c r="AF11" s="212"/>
      <c r="AG11" s="212" t="s">
        <v>141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58" t="s">
        <v>142</v>
      </c>
      <c r="D12" s="225"/>
      <c r="E12" s="226">
        <v>4</v>
      </c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2"/>
      <c r="AA12" s="212"/>
      <c r="AB12" s="212"/>
      <c r="AC12" s="212"/>
      <c r="AD12" s="212"/>
      <c r="AE12" s="212"/>
      <c r="AF12" s="212"/>
      <c r="AG12" s="212" t="s">
        <v>141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43">
        <v>2</v>
      </c>
      <c r="B13" s="244" t="s">
        <v>143</v>
      </c>
      <c r="C13" s="259" t="s">
        <v>144</v>
      </c>
      <c r="D13" s="245" t="s">
        <v>145</v>
      </c>
      <c r="E13" s="246">
        <v>1</v>
      </c>
      <c r="F13" s="247"/>
      <c r="G13" s="248">
        <f>ROUND(E13*F13,2)</f>
        <v>0</v>
      </c>
      <c r="H13" s="247"/>
      <c r="I13" s="248">
        <f>ROUND(E13*H13,2)</f>
        <v>0</v>
      </c>
      <c r="J13" s="247"/>
      <c r="K13" s="248">
        <f>ROUND(E13*J13,2)</f>
        <v>0</v>
      </c>
      <c r="L13" s="248">
        <v>21</v>
      </c>
      <c r="M13" s="248">
        <f>G13*(1+L13/100)</f>
        <v>0</v>
      </c>
      <c r="N13" s="246">
        <v>0</v>
      </c>
      <c r="O13" s="246">
        <f>ROUND(E13*N13,2)</f>
        <v>0</v>
      </c>
      <c r="P13" s="246">
        <v>0</v>
      </c>
      <c r="Q13" s="246">
        <f>ROUND(E13*P13,2)</f>
        <v>0</v>
      </c>
      <c r="R13" s="248"/>
      <c r="S13" s="248" t="s">
        <v>146</v>
      </c>
      <c r="T13" s="249" t="s">
        <v>147</v>
      </c>
      <c r="U13" s="223">
        <v>0</v>
      </c>
      <c r="V13" s="223">
        <f>ROUND(E13*U13,2)</f>
        <v>0</v>
      </c>
      <c r="W13" s="223"/>
      <c r="X13" s="223" t="s">
        <v>135</v>
      </c>
      <c r="Y13" s="223" t="s">
        <v>136</v>
      </c>
      <c r="Z13" s="212"/>
      <c r="AA13" s="212"/>
      <c r="AB13" s="212"/>
      <c r="AC13" s="212"/>
      <c r="AD13" s="212"/>
      <c r="AE13" s="212"/>
      <c r="AF13" s="212"/>
      <c r="AG13" s="212" t="s">
        <v>137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">
      <c r="A14" s="228" t="s">
        <v>128</v>
      </c>
      <c r="B14" s="229" t="s">
        <v>64</v>
      </c>
      <c r="C14" s="255" t="s">
        <v>65</v>
      </c>
      <c r="D14" s="230"/>
      <c r="E14" s="231"/>
      <c r="F14" s="232"/>
      <c r="G14" s="232">
        <f>SUMIF(AG15:AG17,"&lt;&gt;NOR",G15:G17)</f>
        <v>0</v>
      </c>
      <c r="H14" s="232"/>
      <c r="I14" s="232">
        <f>SUM(I15:I17)</f>
        <v>0</v>
      </c>
      <c r="J14" s="232"/>
      <c r="K14" s="232">
        <f>SUM(K15:K17)</f>
        <v>0</v>
      </c>
      <c r="L14" s="232"/>
      <c r="M14" s="232">
        <f>SUM(M15:M17)</f>
        <v>0</v>
      </c>
      <c r="N14" s="231"/>
      <c r="O14" s="231">
        <f>SUM(O15:O17)</f>
        <v>0.42</v>
      </c>
      <c r="P14" s="231"/>
      <c r="Q14" s="231">
        <f>SUM(Q15:Q17)</f>
        <v>0</v>
      </c>
      <c r="R14" s="232"/>
      <c r="S14" s="232"/>
      <c r="T14" s="233"/>
      <c r="U14" s="227"/>
      <c r="V14" s="227">
        <f>SUM(V15:V17)</f>
        <v>2.04</v>
      </c>
      <c r="W14" s="227"/>
      <c r="X14" s="227"/>
      <c r="Y14" s="227"/>
      <c r="AG14" t="s">
        <v>129</v>
      </c>
    </row>
    <row r="15" spans="1:60" ht="22.5" outlineLevel="1" x14ac:dyDescent="0.2">
      <c r="A15" s="235">
        <v>3</v>
      </c>
      <c r="B15" s="236" t="s">
        <v>148</v>
      </c>
      <c r="C15" s="256" t="s">
        <v>149</v>
      </c>
      <c r="D15" s="237" t="s">
        <v>132</v>
      </c>
      <c r="E15" s="238">
        <v>6</v>
      </c>
      <c r="F15" s="239"/>
      <c r="G15" s="240">
        <f>ROUND(E15*F15,2)</f>
        <v>0</v>
      </c>
      <c r="H15" s="239"/>
      <c r="I15" s="240">
        <f>ROUND(E15*H15,2)</f>
        <v>0</v>
      </c>
      <c r="J15" s="239"/>
      <c r="K15" s="240">
        <f>ROUND(E15*J15,2)</f>
        <v>0</v>
      </c>
      <c r="L15" s="240">
        <v>21</v>
      </c>
      <c r="M15" s="240">
        <f>G15*(1+L15/100)</f>
        <v>0</v>
      </c>
      <c r="N15" s="238">
        <v>7.0669999999999997E-2</v>
      </c>
      <c r="O15" s="238">
        <f>ROUND(E15*N15,2)</f>
        <v>0.42</v>
      </c>
      <c r="P15" s="238">
        <v>0</v>
      </c>
      <c r="Q15" s="238">
        <f>ROUND(E15*P15,2)</f>
        <v>0</v>
      </c>
      <c r="R15" s="240" t="s">
        <v>133</v>
      </c>
      <c r="S15" s="240" t="s">
        <v>134</v>
      </c>
      <c r="T15" s="241" t="s">
        <v>134</v>
      </c>
      <c r="U15" s="223">
        <v>0.34</v>
      </c>
      <c r="V15" s="223">
        <f>ROUND(E15*U15,2)</f>
        <v>2.04</v>
      </c>
      <c r="W15" s="223"/>
      <c r="X15" s="223" t="s">
        <v>135</v>
      </c>
      <c r="Y15" s="223" t="s">
        <v>136</v>
      </c>
      <c r="Z15" s="212"/>
      <c r="AA15" s="212"/>
      <c r="AB15" s="212"/>
      <c r="AC15" s="212"/>
      <c r="AD15" s="212"/>
      <c r="AE15" s="212"/>
      <c r="AF15" s="212"/>
      <c r="AG15" s="212" t="s">
        <v>137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58" t="s">
        <v>140</v>
      </c>
      <c r="D16" s="225"/>
      <c r="E16" s="226">
        <v>2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2"/>
      <c r="AA16" s="212"/>
      <c r="AB16" s="212"/>
      <c r="AC16" s="212"/>
      <c r="AD16" s="212"/>
      <c r="AE16" s="212"/>
      <c r="AF16" s="212"/>
      <c r="AG16" s="212" t="s">
        <v>141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">
      <c r="A17" s="219"/>
      <c r="B17" s="220"/>
      <c r="C17" s="258" t="s">
        <v>142</v>
      </c>
      <c r="D17" s="225"/>
      <c r="E17" s="226">
        <v>4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2"/>
      <c r="AA17" s="212"/>
      <c r="AB17" s="212"/>
      <c r="AC17" s="212"/>
      <c r="AD17" s="212"/>
      <c r="AE17" s="212"/>
      <c r="AF17" s="212"/>
      <c r="AG17" s="212" t="s">
        <v>141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28" t="s">
        <v>128</v>
      </c>
      <c r="B18" s="229" t="s">
        <v>66</v>
      </c>
      <c r="C18" s="255" t="s">
        <v>67</v>
      </c>
      <c r="D18" s="230"/>
      <c r="E18" s="231"/>
      <c r="F18" s="232"/>
      <c r="G18" s="232">
        <f>SUMIF(AG19:AG22,"&lt;&gt;NOR",G19:G22)</f>
        <v>0</v>
      </c>
      <c r="H18" s="232"/>
      <c r="I18" s="232">
        <f>SUM(I19:I22)</f>
        <v>0</v>
      </c>
      <c r="J18" s="232"/>
      <c r="K18" s="232">
        <f>SUM(K19:K22)</f>
        <v>0</v>
      </c>
      <c r="L18" s="232"/>
      <c r="M18" s="232">
        <f>SUM(M19:M22)</f>
        <v>0</v>
      </c>
      <c r="N18" s="231"/>
      <c r="O18" s="231">
        <f>SUM(O19:O22)</f>
        <v>0.12</v>
      </c>
      <c r="P18" s="231"/>
      <c r="Q18" s="231">
        <f>SUM(Q19:Q22)</f>
        <v>0</v>
      </c>
      <c r="R18" s="232"/>
      <c r="S18" s="232"/>
      <c r="T18" s="233"/>
      <c r="U18" s="227"/>
      <c r="V18" s="227">
        <f>SUM(V19:V22)</f>
        <v>15.91</v>
      </c>
      <c r="W18" s="227"/>
      <c r="X18" s="227"/>
      <c r="Y18" s="227"/>
      <c r="AG18" t="s">
        <v>129</v>
      </c>
    </row>
    <row r="19" spans="1:60" ht="22.5" outlineLevel="1" x14ac:dyDescent="0.2">
      <c r="A19" s="235">
        <v>4</v>
      </c>
      <c r="B19" s="236" t="s">
        <v>150</v>
      </c>
      <c r="C19" s="256" t="s">
        <v>151</v>
      </c>
      <c r="D19" s="237" t="s">
        <v>152</v>
      </c>
      <c r="E19" s="238">
        <v>10</v>
      </c>
      <c r="F19" s="239"/>
      <c r="G19" s="240">
        <f>ROUND(E19*F19,2)</f>
        <v>0</v>
      </c>
      <c r="H19" s="239"/>
      <c r="I19" s="240">
        <f>ROUND(E19*H19,2)</f>
        <v>0</v>
      </c>
      <c r="J19" s="239"/>
      <c r="K19" s="240">
        <f>ROUND(E19*J19,2)</f>
        <v>0</v>
      </c>
      <c r="L19" s="240">
        <v>21</v>
      </c>
      <c r="M19" s="240">
        <f>G19*(1+L19/100)</f>
        <v>0</v>
      </c>
      <c r="N19" s="238">
        <v>1.2149999999999999E-2</v>
      </c>
      <c r="O19" s="238">
        <f>ROUND(E19*N19,2)</f>
        <v>0.12</v>
      </c>
      <c r="P19" s="238">
        <v>0</v>
      </c>
      <c r="Q19" s="238">
        <f>ROUND(E19*P19,2)</f>
        <v>0</v>
      </c>
      <c r="R19" s="240" t="s">
        <v>153</v>
      </c>
      <c r="S19" s="240" t="s">
        <v>134</v>
      </c>
      <c r="T19" s="241" t="s">
        <v>134</v>
      </c>
      <c r="U19" s="223">
        <v>1.0109999999999999</v>
      </c>
      <c r="V19" s="223">
        <f>ROUND(E19*U19,2)</f>
        <v>10.11</v>
      </c>
      <c r="W19" s="223"/>
      <c r="X19" s="223" t="s">
        <v>135</v>
      </c>
      <c r="Y19" s="223" t="s">
        <v>136</v>
      </c>
      <c r="Z19" s="212"/>
      <c r="AA19" s="212"/>
      <c r="AB19" s="212"/>
      <c r="AC19" s="212"/>
      <c r="AD19" s="212"/>
      <c r="AE19" s="212"/>
      <c r="AF19" s="212"/>
      <c r="AG19" s="212" t="s">
        <v>137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58" t="s">
        <v>154</v>
      </c>
      <c r="D20" s="225"/>
      <c r="E20" s="226">
        <v>10</v>
      </c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2"/>
      <c r="AA20" s="212"/>
      <c r="AB20" s="212"/>
      <c r="AC20" s="212"/>
      <c r="AD20" s="212"/>
      <c r="AE20" s="212"/>
      <c r="AF20" s="212"/>
      <c r="AG20" s="212" t="s">
        <v>141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35">
        <v>5</v>
      </c>
      <c r="B21" s="236" t="s">
        <v>155</v>
      </c>
      <c r="C21" s="256" t="s">
        <v>156</v>
      </c>
      <c r="D21" s="237" t="s">
        <v>152</v>
      </c>
      <c r="E21" s="238">
        <v>10</v>
      </c>
      <c r="F21" s="239"/>
      <c r="G21" s="240">
        <f>ROUND(E21*F21,2)</f>
        <v>0</v>
      </c>
      <c r="H21" s="239"/>
      <c r="I21" s="240">
        <f>ROUND(E21*H21,2)</f>
        <v>0</v>
      </c>
      <c r="J21" s="239"/>
      <c r="K21" s="240">
        <f>ROUND(E21*J21,2)</f>
        <v>0</v>
      </c>
      <c r="L21" s="240">
        <v>21</v>
      </c>
      <c r="M21" s="240">
        <f>G21*(1+L21/100)</f>
        <v>0</v>
      </c>
      <c r="N21" s="238">
        <v>0</v>
      </c>
      <c r="O21" s="238">
        <f>ROUND(E21*N21,2)</f>
        <v>0</v>
      </c>
      <c r="P21" s="238">
        <v>0</v>
      </c>
      <c r="Q21" s="238">
        <f>ROUND(E21*P21,2)</f>
        <v>0</v>
      </c>
      <c r="R21" s="240" t="s">
        <v>153</v>
      </c>
      <c r="S21" s="240" t="s">
        <v>134</v>
      </c>
      <c r="T21" s="241" t="s">
        <v>134</v>
      </c>
      <c r="U21" s="223">
        <v>0.57999999999999996</v>
      </c>
      <c r="V21" s="223">
        <f>ROUND(E21*U21,2)</f>
        <v>5.8</v>
      </c>
      <c r="W21" s="223"/>
      <c r="X21" s="223" t="s">
        <v>135</v>
      </c>
      <c r="Y21" s="223" t="s">
        <v>136</v>
      </c>
      <c r="Z21" s="212"/>
      <c r="AA21" s="212"/>
      <c r="AB21" s="212"/>
      <c r="AC21" s="212"/>
      <c r="AD21" s="212"/>
      <c r="AE21" s="212"/>
      <c r="AF21" s="212"/>
      <c r="AG21" s="212" t="s">
        <v>137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58" t="s">
        <v>157</v>
      </c>
      <c r="D22" s="225"/>
      <c r="E22" s="226">
        <v>10</v>
      </c>
      <c r="F22" s="223"/>
      <c r="G22" s="223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2"/>
      <c r="AA22" s="212"/>
      <c r="AB22" s="212"/>
      <c r="AC22" s="212"/>
      <c r="AD22" s="212"/>
      <c r="AE22" s="212"/>
      <c r="AF22" s="212"/>
      <c r="AG22" s="212" t="s">
        <v>141</v>
      </c>
      <c r="AH22" s="212">
        <v>5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228" t="s">
        <v>128</v>
      </c>
      <c r="B23" s="229" t="s">
        <v>68</v>
      </c>
      <c r="C23" s="255" t="s">
        <v>69</v>
      </c>
      <c r="D23" s="230"/>
      <c r="E23" s="231"/>
      <c r="F23" s="232"/>
      <c r="G23" s="232">
        <f>SUMIF(AG24:AG25,"&lt;&gt;NOR",G24:G25)</f>
        <v>0</v>
      </c>
      <c r="H23" s="232"/>
      <c r="I23" s="232">
        <f>SUM(I24:I25)</f>
        <v>0</v>
      </c>
      <c r="J23" s="232"/>
      <c r="K23" s="232">
        <f>SUM(K24:K25)</f>
        <v>0</v>
      </c>
      <c r="L23" s="232"/>
      <c r="M23" s="232">
        <f>SUM(M24:M25)</f>
        <v>0</v>
      </c>
      <c r="N23" s="231"/>
      <c r="O23" s="231">
        <f>SUM(O24:O25)</f>
        <v>0.05</v>
      </c>
      <c r="P23" s="231"/>
      <c r="Q23" s="231">
        <f>SUM(Q24:Q25)</f>
        <v>0</v>
      </c>
      <c r="R23" s="232"/>
      <c r="S23" s="232"/>
      <c r="T23" s="233"/>
      <c r="U23" s="227"/>
      <c r="V23" s="227">
        <f>SUM(V24:V25)</f>
        <v>1.65</v>
      </c>
      <c r="W23" s="227"/>
      <c r="X23" s="227"/>
      <c r="Y23" s="227"/>
      <c r="AG23" t="s">
        <v>129</v>
      </c>
    </row>
    <row r="24" spans="1:60" outlineLevel="1" x14ac:dyDescent="0.2">
      <c r="A24" s="235">
        <v>6</v>
      </c>
      <c r="B24" s="236" t="s">
        <v>158</v>
      </c>
      <c r="C24" s="256" t="s">
        <v>159</v>
      </c>
      <c r="D24" s="237" t="s">
        <v>152</v>
      </c>
      <c r="E24" s="238">
        <v>2.6320000000000001</v>
      </c>
      <c r="F24" s="239"/>
      <c r="G24" s="240">
        <f>ROUND(E24*F24,2)</f>
        <v>0</v>
      </c>
      <c r="H24" s="239"/>
      <c r="I24" s="240">
        <f>ROUND(E24*H24,2)</f>
        <v>0</v>
      </c>
      <c r="J24" s="239"/>
      <c r="K24" s="240">
        <f>ROUND(E24*J24,2)</f>
        <v>0</v>
      </c>
      <c r="L24" s="240">
        <v>21</v>
      </c>
      <c r="M24" s="240">
        <f>G24*(1+L24/100)</f>
        <v>0</v>
      </c>
      <c r="N24" s="238">
        <v>1.7219999999999999E-2</v>
      </c>
      <c r="O24" s="238">
        <f>ROUND(E24*N24,2)</f>
        <v>0.05</v>
      </c>
      <c r="P24" s="238">
        <v>0</v>
      </c>
      <c r="Q24" s="238">
        <f>ROUND(E24*P24,2)</f>
        <v>0</v>
      </c>
      <c r="R24" s="240" t="s">
        <v>153</v>
      </c>
      <c r="S24" s="240" t="s">
        <v>134</v>
      </c>
      <c r="T24" s="241" t="s">
        <v>134</v>
      </c>
      <c r="U24" s="223">
        <v>0.628</v>
      </c>
      <c r="V24" s="223">
        <f>ROUND(E24*U24,2)</f>
        <v>1.65</v>
      </c>
      <c r="W24" s="223"/>
      <c r="X24" s="223" t="s">
        <v>135</v>
      </c>
      <c r="Y24" s="223" t="s">
        <v>136</v>
      </c>
      <c r="Z24" s="212"/>
      <c r="AA24" s="212"/>
      <c r="AB24" s="212"/>
      <c r="AC24" s="212"/>
      <c r="AD24" s="212"/>
      <c r="AE24" s="212"/>
      <c r="AF24" s="212"/>
      <c r="AG24" s="212" t="s">
        <v>137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19"/>
      <c r="B25" s="220"/>
      <c r="C25" s="258" t="s">
        <v>160</v>
      </c>
      <c r="D25" s="225"/>
      <c r="E25" s="226">
        <v>2.6320000000000001</v>
      </c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2"/>
      <c r="AA25" s="212"/>
      <c r="AB25" s="212"/>
      <c r="AC25" s="212"/>
      <c r="AD25" s="212"/>
      <c r="AE25" s="212"/>
      <c r="AF25" s="212"/>
      <c r="AG25" s="212" t="s">
        <v>141</v>
      </c>
      <c r="AH25" s="212">
        <v>5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228" t="s">
        <v>128</v>
      </c>
      <c r="B26" s="229" t="s">
        <v>70</v>
      </c>
      <c r="C26" s="255" t="s">
        <v>71</v>
      </c>
      <c r="D26" s="230"/>
      <c r="E26" s="231"/>
      <c r="F26" s="232"/>
      <c r="G26" s="232">
        <f>SUMIF(AG27:AG47,"&lt;&gt;NOR",G27:G47)</f>
        <v>0</v>
      </c>
      <c r="H26" s="232"/>
      <c r="I26" s="232">
        <f>SUM(I27:I47)</f>
        <v>0</v>
      </c>
      <c r="J26" s="232"/>
      <c r="K26" s="232">
        <f>SUM(K27:K47)</f>
        <v>0</v>
      </c>
      <c r="L26" s="232"/>
      <c r="M26" s="232">
        <f>SUM(M27:M47)</f>
        <v>0</v>
      </c>
      <c r="N26" s="231"/>
      <c r="O26" s="231">
        <f>SUM(O27:O47)</f>
        <v>11.48</v>
      </c>
      <c r="P26" s="231"/>
      <c r="Q26" s="231">
        <f>SUM(Q27:Q47)</f>
        <v>0</v>
      </c>
      <c r="R26" s="232"/>
      <c r="S26" s="232"/>
      <c r="T26" s="233"/>
      <c r="U26" s="227"/>
      <c r="V26" s="227">
        <f>SUM(V27:V47)</f>
        <v>161.80000000000001</v>
      </c>
      <c r="W26" s="227"/>
      <c r="X26" s="227"/>
      <c r="Y26" s="227"/>
      <c r="AG26" t="s">
        <v>129</v>
      </c>
    </row>
    <row r="27" spans="1:60" ht="22.5" outlineLevel="1" x14ac:dyDescent="0.2">
      <c r="A27" s="235">
        <v>7</v>
      </c>
      <c r="B27" s="236" t="s">
        <v>161</v>
      </c>
      <c r="C27" s="256" t="s">
        <v>162</v>
      </c>
      <c r="D27" s="237" t="s">
        <v>152</v>
      </c>
      <c r="E27" s="238">
        <v>254.01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38">
        <v>1.8380000000000001E-2</v>
      </c>
      <c r="O27" s="238">
        <f>ROUND(E27*N27,2)</f>
        <v>4.67</v>
      </c>
      <c r="P27" s="238">
        <v>0</v>
      </c>
      <c r="Q27" s="238">
        <f>ROUND(E27*P27,2)</f>
        <v>0</v>
      </c>
      <c r="R27" s="240" t="s">
        <v>163</v>
      </c>
      <c r="S27" s="240" t="s">
        <v>134</v>
      </c>
      <c r="T27" s="241" t="s">
        <v>134</v>
      </c>
      <c r="U27" s="223">
        <v>0.123</v>
      </c>
      <c r="V27" s="223">
        <f>ROUND(E27*U27,2)</f>
        <v>31.24</v>
      </c>
      <c r="W27" s="223"/>
      <c r="X27" s="223" t="s">
        <v>135</v>
      </c>
      <c r="Y27" s="223" t="s">
        <v>136</v>
      </c>
      <c r="Z27" s="212"/>
      <c r="AA27" s="212"/>
      <c r="AB27" s="212"/>
      <c r="AC27" s="212"/>
      <c r="AD27" s="212"/>
      <c r="AE27" s="212"/>
      <c r="AF27" s="212"/>
      <c r="AG27" s="212" t="s">
        <v>164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57" t="s">
        <v>165</v>
      </c>
      <c r="D28" s="242"/>
      <c r="E28" s="242"/>
      <c r="F28" s="242"/>
      <c r="G28" s="242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2"/>
      <c r="AA28" s="212"/>
      <c r="AB28" s="212"/>
      <c r="AC28" s="212"/>
      <c r="AD28" s="212"/>
      <c r="AE28" s="212"/>
      <c r="AF28" s="212"/>
      <c r="AG28" s="212" t="s">
        <v>139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60" t="s">
        <v>166</v>
      </c>
      <c r="D29" s="250"/>
      <c r="E29" s="250"/>
      <c r="F29" s="250"/>
      <c r="G29" s="250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2"/>
      <c r="AA29" s="212"/>
      <c r="AB29" s="212"/>
      <c r="AC29" s="212"/>
      <c r="AD29" s="212"/>
      <c r="AE29" s="212"/>
      <c r="AF29" s="212"/>
      <c r="AG29" s="212" t="s">
        <v>167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58" t="s">
        <v>168</v>
      </c>
      <c r="D30" s="225"/>
      <c r="E30" s="226">
        <v>199.44</v>
      </c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2"/>
      <c r="AA30" s="212"/>
      <c r="AB30" s="212"/>
      <c r="AC30" s="212"/>
      <c r="AD30" s="212"/>
      <c r="AE30" s="212"/>
      <c r="AF30" s="212"/>
      <c r="AG30" s="212" t="s">
        <v>141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">
      <c r="A31" s="219"/>
      <c r="B31" s="220"/>
      <c r="C31" s="258" t="s">
        <v>169</v>
      </c>
      <c r="D31" s="225"/>
      <c r="E31" s="226">
        <v>54.57</v>
      </c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2"/>
      <c r="AA31" s="212"/>
      <c r="AB31" s="212"/>
      <c r="AC31" s="212"/>
      <c r="AD31" s="212"/>
      <c r="AE31" s="212"/>
      <c r="AF31" s="212"/>
      <c r="AG31" s="212" t="s">
        <v>141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35">
        <v>8</v>
      </c>
      <c r="B32" s="236" t="s">
        <v>170</v>
      </c>
      <c r="C32" s="256" t="s">
        <v>171</v>
      </c>
      <c r="D32" s="237" t="s">
        <v>152</v>
      </c>
      <c r="E32" s="238">
        <v>254.01</v>
      </c>
      <c r="F32" s="239"/>
      <c r="G32" s="240">
        <f>ROUND(E32*F32,2)</f>
        <v>0</v>
      </c>
      <c r="H32" s="239"/>
      <c r="I32" s="240">
        <f>ROUND(E32*H32,2)</f>
        <v>0</v>
      </c>
      <c r="J32" s="239"/>
      <c r="K32" s="240">
        <f>ROUND(E32*J32,2)</f>
        <v>0</v>
      </c>
      <c r="L32" s="240">
        <v>21</v>
      </c>
      <c r="M32" s="240">
        <f>G32*(1+L32/100)</f>
        <v>0</v>
      </c>
      <c r="N32" s="238">
        <v>8.1999999999999998E-4</v>
      </c>
      <c r="O32" s="238">
        <f>ROUND(E32*N32,2)</f>
        <v>0.21</v>
      </c>
      <c r="P32" s="238">
        <v>0</v>
      </c>
      <c r="Q32" s="238">
        <f>ROUND(E32*P32,2)</f>
        <v>0</v>
      </c>
      <c r="R32" s="240" t="s">
        <v>163</v>
      </c>
      <c r="S32" s="240" t="s">
        <v>134</v>
      </c>
      <c r="T32" s="241" t="s">
        <v>134</v>
      </c>
      <c r="U32" s="223">
        <v>6.0000000000000001E-3</v>
      </c>
      <c r="V32" s="223">
        <f>ROUND(E32*U32,2)</f>
        <v>1.52</v>
      </c>
      <c r="W32" s="223"/>
      <c r="X32" s="223" t="s">
        <v>135</v>
      </c>
      <c r="Y32" s="223" t="s">
        <v>136</v>
      </c>
      <c r="Z32" s="212"/>
      <c r="AA32" s="212"/>
      <c r="AB32" s="212"/>
      <c r="AC32" s="212"/>
      <c r="AD32" s="212"/>
      <c r="AE32" s="212"/>
      <c r="AF32" s="212"/>
      <c r="AG32" s="212" t="s">
        <v>164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57" t="s">
        <v>165</v>
      </c>
      <c r="D33" s="242"/>
      <c r="E33" s="242"/>
      <c r="F33" s="242"/>
      <c r="G33" s="242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2"/>
      <c r="AA33" s="212"/>
      <c r="AB33" s="212"/>
      <c r="AC33" s="212"/>
      <c r="AD33" s="212"/>
      <c r="AE33" s="212"/>
      <c r="AF33" s="212"/>
      <c r="AG33" s="212" t="s">
        <v>139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">
      <c r="A34" s="219"/>
      <c r="B34" s="220"/>
      <c r="C34" s="258" t="s">
        <v>172</v>
      </c>
      <c r="D34" s="225"/>
      <c r="E34" s="226">
        <v>254.01</v>
      </c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2"/>
      <c r="AA34" s="212"/>
      <c r="AB34" s="212"/>
      <c r="AC34" s="212"/>
      <c r="AD34" s="212"/>
      <c r="AE34" s="212"/>
      <c r="AF34" s="212"/>
      <c r="AG34" s="212" t="s">
        <v>141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35">
        <v>9</v>
      </c>
      <c r="B35" s="236" t="s">
        <v>173</v>
      </c>
      <c r="C35" s="256" t="s">
        <v>174</v>
      </c>
      <c r="D35" s="237" t="s">
        <v>152</v>
      </c>
      <c r="E35" s="238">
        <v>254.01</v>
      </c>
      <c r="F35" s="239"/>
      <c r="G35" s="240">
        <f>ROUND(E35*F35,2)</f>
        <v>0</v>
      </c>
      <c r="H35" s="239"/>
      <c r="I35" s="240">
        <f>ROUND(E35*H35,2)</f>
        <v>0</v>
      </c>
      <c r="J35" s="239"/>
      <c r="K35" s="240">
        <f>ROUND(E35*J35,2)</f>
        <v>0</v>
      </c>
      <c r="L35" s="240">
        <v>21</v>
      </c>
      <c r="M35" s="240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40" t="s">
        <v>163</v>
      </c>
      <c r="S35" s="240" t="s">
        <v>134</v>
      </c>
      <c r="T35" s="241" t="s">
        <v>134</v>
      </c>
      <c r="U35" s="223">
        <v>0.105</v>
      </c>
      <c r="V35" s="223">
        <f>ROUND(E35*U35,2)</f>
        <v>26.67</v>
      </c>
      <c r="W35" s="223"/>
      <c r="X35" s="223" t="s">
        <v>135</v>
      </c>
      <c r="Y35" s="223" t="s">
        <v>136</v>
      </c>
      <c r="Z35" s="212"/>
      <c r="AA35" s="212"/>
      <c r="AB35" s="212"/>
      <c r="AC35" s="212"/>
      <c r="AD35" s="212"/>
      <c r="AE35" s="212"/>
      <c r="AF35" s="212"/>
      <c r="AG35" s="212" t="s">
        <v>164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58" t="s">
        <v>172</v>
      </c>
      <c r="D36" s="225"/>
      <c r="E36" s="226">
        <v>254.01</v>
      </c>
      <c r="F36" s="223"/>
      <c r="G36" s="223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2"/>
      <c r="AA36" s="212"/>
      <c r="AB36" s="212"/>
      <c r="AC36" s="212"/>
      <c r="AD36" s="212"/>
      <c r="AE36" s="212"/>
      <c r="AF36" s="212"/>
      <c r="AG36" s="212" t="s">
        <v>141</v>
      </c>
      <c r="AH36" s="212">
        <v>5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35">
        <v>10</v>
      </c>
      <c r="B37" s="236" t="s">
        <v>175</v>
      </c>
      <c r="C37" s="256" t="s">
        <v>176</v>
      </c>
      <c r="D37" s="237" t="s">
        <v>177</v>
      </c>
      <c r="E37" s="238">
        <v>254.01</v>
      </c>
      <c r="F37" s="239"/>
      <c r="G37" s="240">
        <f>ROUND(E37*F37,2)</f>
        <v>0</v>
      </c>
      <c r="H37" s="239"/>
      <c r="I37" s="240">
        <f>ROUND(E37*H37,2)</f>
        <v>0</v>
      </c>
      <c r="J37" s="239"/>
      <c r="K37" s="240">
        <f>ROUND(E37*J37,2)</f>
        <v>0</v>
      </c>
      <c r="L37" s="240">
        <v>21</v>
      </c>
      <c r="M37" s="240">
        <f>G37*(1+L37/100)</f>
        <v>0</v>
      </c>
      <c r="N37" s="238">
        <v>2.3720000000000001E-2</v>
      </c>
      <c r="O37" s="238">
        <f>ROUND(E37*N37,2)</f>
        <v>6.03</v>
      </c>
      <c r="P37" s="238">
        <v>0</v>
      </c>
      <c r="Q37" s="238">
        <f>ROUND(E37*P37,2)</f>
        <v>0</v>
      </c>
      <c r="R37" s="240" t="s">
        <v>163</v>
      </c>
      <c r="S37" s="240" t="s">
        <v>134</v>
      </c>
      <c r="T37" s="241" t="s">
        <v>134</v>
      </c>
      <c r="U37" s="223">
        <v>0.23899999999999999</v>
      </c>
      <c r="V37" s="223">
        <f>ROUND(E37*U37,2)</f>
        <v>60.71</v>
      </c>
      <c r="W37" s="223"/>
      <c r="X37" s="223" t="s">
        <v>135</v>
      </c>
      <c r="Y37" s="223" t="s">
        <v>136</v>
      </c>
      <c r="Z37" s="212"/>
      <c r="AA37" s="212"/>
      <c r="AB37" s="212"/>
      <c r="AC37" s="212"/>
      <c r="AD37" s="212"/>
      <c r="AE37" s="212"/>
      <c r="AF37" s="212"/>
      <c r="AG37" s="212" t="s">
        <v>164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">
      <c r="A38" s="219"/>
      <c r="B38" s="220"/>
      <c r="C38" s="258" t="s">
        <v>168</v>
      </c>
      <c r="D38" s="225"/>
      <c r="E38" s="226">
        <v>199.44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2"/>
      <c r="AA38" s="212"/>
      <c r="AB38" s="212"/>
      <c r="AC38" s="212"/>
      <c r="AD38" s="212"/>
      <c r="AE38" s="212"/>
      <c r="AF38" s="212"/>
      <c r="AG38" s="212" t="s">
        <v>141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19"/>
      <c r="B39" s="220"/>
      <c r="C39" s="258" t="s">
        <v>169</v>
      </c>
      <c r="D39" s="225"/>
      <c r="E39" s="226">
        <v>54.57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2"/>
      <c r="AA39" s="212"/>
      <c r="AB39" s="212"/>
      <c r="AC39" s="212"/>
      <c r="AD39" s="212"/>
      <c r="AE39" s="212"/>
      <c r="AF39" s="212"/>
      <c r="AG39" s="212" t="s">
        <v>141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35">
        <v>11</v>
      </c>
      <c r="B40" s="236" t="s">
        <v>178</v>
      </c>
      <c r="C40" s="256" t="s">
        <v>179</v>
      </c>
      <c r="D40" s="237" t="s">
        <v>177</v>
      </c>
      <c r="E40" s="238">
        <v>254.01</v>
      </c>
      <c r="F40" s="239"/>
      <c r="G40" s="240">
        <f>ROUND(E40*F40,2)</f>
        <v>0</v>
      </c>
      <c r="H40" s="239"/>
      <c r="I40" s="240">
        <f>ROUND(E40*H40,2)</f>
        <v>0</v>
      </c>
      <c r="J40" s="239"/>
      <c r="K40" s="240">
        <f>ROUND(E40*J40,2)</f>
        <v>0</v>
      </c>
      <c r="L40" s="240">
        <v>21</v>
      </c>
      <c r="M40" s="240">
        <f>G40*(1+L40/100)</f>
        <v>0</v>
      </c>
      <c r="N40" s="238">
        <v>2.2499999999999998E-3</v>
      </c>
      <c r="O40" s="238">
        <f>ROUND(E40*N40,2)</f>
        <v>0.56999999999999995</v>
      </c>
      <c r="P40" s="238">
        <v>0</v>
      </c>
      <c r="Q40" s="238">
        <f>ROUND(E40*P40,2)</f>
        <v>0</v>
      </c>
      <c r="R40" s="240" t="s">
        <v>163</v>
      </c>
      <c r="S40" s="240" t="s">
        <v>134</v>
      </c>
      <c r="T40" s="241" t="s">
        <v>134</v>
      </c>
      <c r="U40" s="223">
        <v>0.01</v>
      </c>
      <c r="V40" s="223">
        <f>ROUND(E40*U40,2)</f>
        <v>2.54</v>
      </c>
      <c r="W40" s="223"/>
      <c r="X40" s="223" t="s">
        <v>135</v>
      </c>
      <c r="Y40" s="223" t="s">
        <v>136</v>
      </c>
      <c r="Z40" s="212"/>
      <c r="AA40" s="212"/>
      <c r="AB40" s="212"/>
      <c r="AC40" s="212"/>
      <c r="AD40" s="212"/>
      <c r="AE40" s="212"/>
      <c r="AF40" s="212"/>
      <c r="AG40" s="212" t="s">
        <v>164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2" x14ac:dyDescent="0.2">
      <c r="A41" s="219"/>
      <c r="B41" s="220"/>
      <c r="C41" s="258" t="s">
        <v>180</v>
      </c>
      <c r="D41" s="225"/>
      <c r="E41" s="226">
        <v>254.01</v>
      </c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2"/>
      <c r="AA41" s="212"/>
      <c r="AB41" s="212"/>
      <c r="AC41" s="212"/>
      <c r="AD41" s="212"/>
      <c r="AE41" s="212"/>
      <c r="AF41" s="212"/>
      <c r="AG41" s="212" t="s">
        <v>141</v>
      </c>
      <c r="AH41" s="212">
        <v>5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35">
        <v>12</v>
      </c>
      <c r="B42" s="236" t="s">
        <v>181</v>
      </c>
      <c r="C42" s="256" t="s">
        <v>182</v>
      </c>
      <c r="D42" s="237" t="s">
        <v>177</v>
      </c>
      <c r="E42" s="238">
        <v>254.01</v>
      </c>
      <c r="F42" s="239"/>
      <c r="G42" s="240">
        <f>ROUND(E42*F42,2)</f>
        <v>0</v>
      </c>
      <c r="H42" s="239"/>
      <c r="I42" s="240">
        <f>ROUND(E42*H42,2)</f>
        <v>0</v>
      </c>
      <c r="J42" s="239"/>
      <c r="K42" s="240">
        <f>ROUND(E42*J42,2)</f>
        <v>0</v>
      </c>
      <c r="L42" s="240">
        <v>21</v>
      </c>
      <c r="M42" s="240">
        <f>G42*(1+L42/100)</f>
        <v>0</v>
      </c>
      <c r="N42" s="238">
        <v>0</v>
      </c>
      <c r="O42" s="238">
        <f>ROUND(E42*N42,2)</f>
        <v>0</v>
      </c>
      <c r="P42" s="238">
        <v>0</v>
      </c>
      <c r="Q42" s="238">
        <f>ROUND(E42*P42,2)</f>
        <v>0</v>
      </c>
      <c r="R42" s="240" t="s">
        <v>163</v>
      </c>
      <c r="S42" s="240" t="s">
        <v>134</v>
      </c>
      <c r="T42" s="241" t="s">
        <v>134</v>
      </c>
      <c r="U42" s="223">
        <v>0.154</v>
      </c>
      <c r="V42" s="223">
        <f>ROUND(E42*U42,2)</f>
        <v>39.119999999999997</v>
      </c>
      <c r="W42" s="223"/>
      <c r="X42" s="223" t="s">
        <v>135</v>
      </c>
      <c r="Y42" s="223" t="s">
        <v>136</v>
      </c>
      <c r="Z42" s="212"/>
      <c r="AA42" s="212"/>
      <c r="AB42" s="212"/>
      <c r="AC42" s="212"/>
      <c r="AD42" s="212"/>
      <c r="AE42" s="212"/>
      <c r="AF42" s="212"/>
      <c r="AG42" s="212" t="s">
        <v>164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57" t="s">
        <v>183</v>
      </c>
      <c r="D43" s="242"/>
      <c r="E43" s="242"/>
      <c r="F43" s="242"/>
      <c r="G43" s="242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2"/>
      <c r="AA43" s="212"/>
      <c r="AB43" s="212"/>
      <c r="AC43" s="212"/>
      <c r="AD43" s="212"/>
      <c r="AE43" s="212"/>
      <c r="AF43" s="212"/>
      <c r="AG43" s="212" t="s">
        <v>139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">
      <c r="A44" s="219"/>
      <c r="B44" s="220"/>
      <c r="C44" s="258" t="s">
        <v>180</v>
      </c>
      <c r="D44" s="225"/>
      <c r="E44" s="226">
        <v>254.01</v>
      </c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2"/>
      <c r="AA44" s="212"/>
      <c r="AB44" s="212"/>
      <c r="AC44" s="212"/>
      <c r="AD44" s="212"/>
      <c r="AE44" s="212"/>
      <c r="AF44" s="212"/>
      <c r="AG44" s="212" t="s">
        <v>141</v>
      </c>
      <c r="AH44" s="212">
        <v>5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35">
        <v>13</v>
      </c>
      <c r="B45" s="236" t="s">
        <v>184</v>
      </c>
      <c r="C45" s="256" t="s">
        <v>185</v>
      </c>
      <c r="D45" s="237" t="s">
        <v>152</v>
      </c>
      <c r="E45" s="238">
        <v>32.840000000000003</v>
      </c>
      <c r="F45" s="239"/>
      <c r="G45" s="240">
        <f>ROUND(E45*F45,2)</f>
        <v>0</v>
      </c>
      <c r="H45" s="239"/>
      <c r="I45" s="240">
        <f>ROUND(E45*H45,2)</f>
        <v>0</v>
      </c>
      <c r="J45" s="239"/>
      <c r="K45" s="240">
        <f>ROUND(E45*J45,2)</f>
        <v>0</v>
      </c>
      <c r="L45" s="240">
        <v>21</v>
      </c>
      <c r="M45" s="240">
        <f>G45*(1+L45/100)</f>
        <v>0</v>
      </c>
      <c r="N45" s="238">
        <v>0</v>
      </c>
      <c r="O45" s="238">
        <f>ROUND(E45*N45,2)</f>
        <v>0</v>
      </c>
      <c r="P45" s="238">
        <v>0</v>
      </c>
      <c r="Q45" s="238">
        <f>ROUND(E45*P45,2)</f>
        <v>0</v>
      </c>
      <c r="R45" s="240"/>
      <c r="S45" s="240" t="s">
        <v>146</v>
      </c>
      <c r="T45" s="241" t="s">
        <v>147</v>
      </c>
      <c r="U45" s="223">
        <v>0</v>
      </c>
      <c r="V45" s="223">
        <f>ROUND(E45*U45,2)</f>
        <v>0</v>
      </c>
      <c r="W45" s="223"/>
      <c r="X45" s="223" t="s">
        <v>135</v>
      </c>
      <c r="Y45" s="223" t="s">
        <v>136</v>
      </c>
      <c r="Z45" s="212"/>
      <c r="AA45" s="212"/>
      <c r="AB45" s="212"/>
      <c r="AC45" s="212"/>
      <c r="AD45" s="212"/>
      <c r="AE45" s="212"/>
      <c r="AF45" s="212"/>
      <c r="AG45" s="212" t="s">
        <v>164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">
      <c r="A46" s="219"/>
      <c r="B46" s="220"/>
      <c r="C46" s="258" t="s">
        <v>186</v>
      </c>
      <c r="D46" s="225"/>
      <c r="E46" s="226">
        <v>32.840000000000003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2"/>
      <c r="AA46" s="212"/>
      <c r="AB46" s="212"/>
      <c r="AC46" s="212"/>
      <c r="AD46" s="212"/>
      <c r="AE46" s="212"/>
      <c r="AF46" s="212"/>
      <c r="AG46" s="212" t="s">
        <v>141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33.75" outlineLevel="1" x14ac:dyDescent="0.2">
      <c r="A47" s="243">
        <v>14</v>
      </c>
      <c r="B47" s="244" t="s">
        <v>187</v>
      </c>
      <c r="C47" s="259" t="s">
        <v>188</v>
      </c>
      <c r="D47" s="245" t="s">
        <v>189</v>
      </c>
      <c r="E47" s="246">
        <v>1</v>
      </c>
      <c r="F47" s="247"/>
      <c r="G47" s="248">
        <f>ROUND(E47*F47,2)</f>
        <v>0</v>
      </c>
      <c r="H47" s="247"/>
      <c r="I47" s="248">
        <f>ROUND(E47*H47,2)</f>
        <v>0</v>
      </c>
      <c r="J47" s="247"/>
      <c r="K47" s="248">
        <f>ROUND(E47*J47,2)</f>
        <v>0</v>
      </c>
      <c r="L47" s="248">
        <v>21</v>
      </c>
      <c r="M47" s="248">
        <f>G47*(1+L47/100)</f>
        <v>0</v>
      </c>
      <c r="N47" s="246">
        <v>0</v>
      </c>
      <c r="O47" s="246">
        <f>ROUND(E47*N47,2)</f>
        <v>0</v>
      </c>
      <c r="P47" s="246">
        <v>0</v>
      </c>
      <c r="Q47" s="246">
        <f>ROUND(E47*P47,2)</f>
        <v>0</v>
      </c>
      <c r="R47" s="248"/>
      <c r="S47" s="248" t="s">
        <v>146</v>
      </c>
      <c r="T47" s="249" t="s">
        <v>147</v>
      </c>
      <c r="U47" s="223">
        <v>0</v>
      </c>
      <c r="V47" s="223">
        <f>ROUND(E47*U47,2)</f>
        <v>0</v>
      </c>
      <c r="W47" s="223"/>
      <c r="X47" s="223" t="s">
        <v>135</v>
      </c>
      <c r="Y47" s="223" t="s">
        <v>136</v>
      </c>
      <c r="Z47" s="212"/>
      <c r="AA47" s="212"/>
      <c r="AB47" s="212"/>
      <c r="AC47" s="212"/>
      <c r="AD47" s="212"/>
      <c r="AE47" s="212"/>
      <c r="AF47" s="212"/>
      <c r="AG47" s="212" t="s">
        <v>164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2">
      <c r="A48" s="228" t="s">
        <v>128</v>
      </c>
      <c r="B48" s="229" t="s">
        <v>72</v>
      </c>
      <c r="C48" s="255" t="s">
        <v>73</v>
      </c>
      <c r="D48" s="230"/>
      <c r="E48" s="231"/>
      <c r="F48" s="232"/>
      <c r="G48" s="232">
        <f>SUMIF(AG49:AG55,"&lt;&gt;NOR",G49:G55)</f>
        <v>0</v>
      </c>
      <c r="H48" s="232"/>
      <c r="I48" s="232">
        <f>SUM(I49:I55)</f>
        <v>0</v>
      </c>
      <c r="J48" s="232"/>
      <c r="K48" s="232">
        <f>SUM(K49:K55)</f>
        <v>0</v>
      </c>
      <c r="L48" s="232"/>
      <c r="M48" s="232">
        <f>SUM(M49:M55)</f>
        <v>0</v>
      </c>
      <c r="N48" s="231"/>
      <c r="O48" s="231">
        <f>SUM(O49:O55)</f>
        <v>0</v>
      </c>
      <c r="P48" s="231"/>
      <c r="Q48" s="231">
        <f>SUM(Q49:Q55)</f>
        <v>0</v>
      </c>
      <c r="R48" s="232"/>
      <c r="S48" s="232"/>
      <c r="T48" s="233"/>
      <c r="U48" s="227"/>
      <c r="V48" s="227">
        <f>SUM(V49:V55)</f>
        <v>17.989999999999998</v>
      </c>
      <c r="W48" s="227"/>
      <c r="X48" s="227"/>
      <c r="Y48" s="227"/>
      <c r="AG48" t="s">
        <v>129</v>
      </c>
    </row>
    <row r="49" spans="1:60" ht="56.25" outlineLevel="1" x14ac:dyDescent="0.2">
      <c r="A49" s="235">
        <v>15</v>
      </c>
      <c r="B49" s="236" t="s">
        <v>190</v>
      </c>
      <c r="C49" s="256" t="s">
        <v>191</v>
      </c>
      <c r="D49" s="237" t="s">
        <v>152</v>
      </c>
      <c r="E49" s="238">
        <v>55.6952</v>
      </c>
      <c r="F49" s="239"/>
      <c r="G49" s="240">
        <f>ROUND(E49*F49,2)</f>
        <v>0</v>
      </c>
      <c r="H49" s="239"/>
      <c r="I49" s="240">
        <f>ROUND(E49*H49,2)</f>
        <v>0</v>
      </c>
      <c r="J49" s="239"/>
      <c r="K49" s="240">
        <f>ROUND(E49*J49,2)</f>
        <v>0</v>
      </c>
      <c r="L49" s="240">
        <v>21</v>
      </c>
      <c r="M49" s="240">
        <f>G49*(1+L49/100)</f>
        <v>0</v>
      </c>
      <c r="N49" s="238">
        <v>4.0000000000000003E-5</v>
      </c>
      <c r="O49" s="238">
        <f>ROUND(E49*N49,2)</f>
        <v>0</v>
      </c>
      <c r="P49" s="238">
        <v>0</v>
      </c>
      <c r="Q49" s="238">
        <f>ROUND(E49*P49,2)</f>
        <v>0</v>
      </c>
      <c r="R49" s="240" t="s">
        <v>153</v>
      </c>
      <c r="S49" s="240" t="s">
        <v>134</v>
      </c>
      <c r="T49" s="241" t="s">
        <v>134</v>
      </c>
      <c r="U49" s="223">
        <v>0.308</v>
      </c>
      <c r="V49" s="223">
        <f>ROUND(E49*U49,2)</f>
        <v>17.149999999999999</v>
      </c>
      <c r="W49" s="223"/>
      <c r="X49" s="223" t="s">
        <v>135</v>
      </c>
      <c r="Y49" s="223" t="s">
        <v>136</v>
      </c>
      <c r="Z49" s="212"/>
      <c r="AA49" s="212"/>
      <c r="AB49" s="212"/>
      <c r="AC49" s="212"/>
      <c r="AD49" s="212"/>
      <c r="AE49" s="212"/>
      <c r="AF49" s="212"/>
      <c r="AG49" s="212" t="s">
        <v>164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2">
      <c r="A50" s="219"/>
      <c r="B50" s="220"/>
      <c r="C50" s="258" t="s">
        <v>192</v>
      </c>
      <c r="D50" s="225"/>
      <c r="E50" s="226">
        <v>55.6952</v>
      </c>
      <c r="F50" s="223"/>
      <c r="G50" s="223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2"/>
      <c r="AA50" s="212"/>
      <c r="AB50" s="212"/>
      <c r="AC50" s="212"/>
      <c r="AD50" s="212"/>
      <c r="AE50" s="212"/>
      <c r="AF50" s="212"/>
      <c r="AG50" s="212" t="s">
        <v>141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35">
        <v>16</v>
      </c>
      <c r="B51" s="236" t="s">
        <v>193</v>
      </c>
      <c r="C51" s="256" t="s">
        <v>194</v>
      </c>
      <c r="D51" s="237" t="s">
        <v>152</v>
      </c>
      <c r="E51" s="238">
        <v>55.6952</v>
      </c>
      <c r="F51" s="239"/>
      <c r="G51" s="240">
        <f>ROUND(E51*F51,2)</f>
        <v>0</v>
      </c>
      <c r="H51" s="239"/>
      <c r="I51" s="240">
        <f>ROUND(E51*H51,2)</f>
        <v>0</v>
      </c>
      <c r="J51" s="239"/>
      <c r="K51" s="240">
        <f>ROUND(E51*J51,2)</f>
        <v>0</v>
      </c>
      <c r="L51" s="240">
        <v>21</v>
      </c>
      <c r="M51" s="240">
        <f>G51*(1+L51/100)</f>
        <v>0</v>
      </c>
      <c r="N51" s="238">
        <v>0</v>
      </c>
      <c r="O51" s="238">
        <f>ROUND(E51*N51,2)</f>
        <v>0</v>
      </c>
      <c r="P51" s="238">
        <v>0</v>
      </c>
      <c r="Q51" s="238">
        <f>ROUND(E51*P51,2)</f>
        <v>0</v>
      </c>
      <c r="R51" s="240" t="s">
        <v>133</v>
      </c>
      <c r="S51" s="240" t="s">
        <v>134</v>
      </c>
      <c r="T51" s="241" t="s">
        <v>134</v>
      </c>
      <c r="U51" s="223">
        <v>1.4999999999999999E-2</v>
      </c>
      <c r="V51" s="223">
        <f>ROUND(E51*U51,2)</f>
        <v>0.84</v>
      </c>
      <c r="W51" s="223"/>
      <c r="X51" s="223" t="s">
        <v>135</v>
      </c>
      <c r="Y51" s="223" t="s">
        <v>136</v>
      </c>
      <c r="Z51" s="212"/>
      <c r="AA51" s="212"/>
      <c r="AB51" s="212"/>
      <c r="AC51" s="212"/>
      <c r="AD51" s="212"/>
      <c r="AE51" s="212"/>
      <c r="AF51" s="212"/>
      <c r="AG51" s="212" t="s">
        <v>164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2">
      <c r="A52" s="219"/>
      <c r="B52" s="220"/>
      <c r="C52" s="258" t="s">
        <v>195</v>
      </c>
      <c r="D52" s="225"/>
      <c r="E52" s="226">
        <v>55.6952</v>
      </c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2"/>
      <c r="AA52" s="212"/>
      <c r="AB52" s="212"/>
      <c r="AC52" s="212"/>
      <c r="AD52" s="212"/>
      <c r="AE52" s="212"/>
      <c r="AF52" s="212"/>
      <c r="AG52" s="212" t="s">
        <v>141</v>
      </c>
      <c r="AH52" s="212">
        <v>5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35">
        <v>17</v>
      </c>
      <c r="B53" s="236" t="s">
        <v>196</v>
      </c>
      <c r="C53" s="256" t="s">
        <v>197</v>
      </c>
      <c r="D53" s="237" t="s">
        <v>152</v>
      </c>
      <c r="E53" s="238">
        <v>55.6952</v>
      </c>
      <c r="F53" s="239"/>
      <c r="G53" s="240">
        <f>ROUND(E53*F53,2)</f>
        <v>0</v>
      </c>
      <c r="H53" s="239"/>
      <c r="I53" s="240">
        <f>ROUND(E53*H53,2)</f>
        <v>0</v>
      </c>
      <c r="J53" s="239"/>
      <c r="K53" s="240">
        <f>ROUND(E53*J53,2)</f>
        <v>0</v>
      </c>
      <c r="L53" s="240">
        <v>21</v>
      </c>
      <c r="M53" s="240">
        <f>G53*(1+L53/100)</f>
        <v>0</v>
      </c>
      <c r="N53" s="238">
        <v>0</v>
      </c>
      <c r="O53" s="238">
        <f>ROUND(E53*N53,2)</f>
        <v>0</v>
      </c>
      <c r="P53" s="238">
        <v>0</v>
      </c>
      <c r="Q53" s="238">
        <f>ROUND(E53*P53,2)</f>
        <v>0</v>
      </c>
      <c r="R53" s="240"/>
      <c r="S53" s="240" t="s">
        <v>146</v>
      </c>
      <c r="T53" s="241" t="s">
        <v>147</v>
      </c>
      <c r="U53" s="223">
        <v>0</v>
      </c>
      <c r="V53" s="223">
        <f>ROUND(E53*U53,2)</f>
        <v>0</v>
      </c>
      <c r="W53" s="223"/>
      <c r="X53" s="223" t="s">
        <v>135</v>
      </c>
      <c r="Y53" s="223" t="s">
        <v>136</v>
      </c>
      <c r="Z53" s="212"/>
      <c r="AA53" s="212"/>
      <c r="AB53" s="212"/>
      <c r="AC53" s="212"/>
      <c r="AD53" s="212"/>
      <c r="AE53" s="212"/>
      <c r="AF53" s="212"/>
      <c r="AG53" s="212" t="s">
        <v>137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2" x14ac:dyDescent="0.2">
      <c r="A54" s="219"/>
      <c r="B54" s="220"/>
      <c r="C54" s="258" t="s">
        <v>192</v>
      </c>
      <c r="D54" s="225"/>
      <c r="E54" s="226">
        <v>55.6952</v>
      </c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2"/>
      <c r="AA54" s="212"/>
      <c r="AB54" s="212"/>
      <c r="AC54" s="212"/>
      <c r="AD54" s="212"/>
      <c r="AE54" s="212"/>
      <c r="AF54" s="212"/>
      <c r="AG54" s="212" t="s">
        <v>141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43">
        <v>18</v>
      </c>
      <c r="B55" s="244" t="s">
        <v>198</v>
      </c>
      <c r="C55" s="259" t="s">
        <v>199</v>
      </c>
      <c r="D55" s="245" t="s">
        <v>189</v>
      </c>
      <c r="E55" s="246">
        <v>1</v>
      </c>
      <c r="F55" s="247"/>
      <c r="G55" s="248">
        <f>ROUND(E55*F55,2)</f>
        <v>0</v>
      </c>
      <c r="H55" s="247"/>
      <c r="I55" s="248">
        <f>ROUND(E55*H55,2)</f>
        <v>0</v>
      </c>
      <c r="J55" s="247"/>
      <c r="K55" s="248">
        <f>ROUND(E55*J55,2)</f>
        <v>0</v>
      </c>
      <c r="L55" s="248">
        <v>21</v>
      </c>
      <c r="M55" s="248">
        <f>G55*(1+L55/100)</f>
        <v>0</v>
      </c>
      <c r="N55" s="246">
        <v>0</v>
      </c>
      <c r="O55" s="246">
        <f>ROUND(E55*N55,2)</f>
        <v>0</v>
      </c>
      <c r="P55" s="246">
        <v>0</v>
      </c>
      <c r="Q55" s="246">
        <f>ROUND(E55*P55,2)</f>
        <v>0</v>
      </c>
      <c r="R55" s="248"/>
      <c r="S55" s="248" t="s">
        <v>146</v>
      </c>
      <c r="T55" s="249" t="s">
        <v>147</v>
      </c>
      <c r="U55" s="223">
        <v>0</v>
      </c>
      <c r="V55" s="223">
        <f>ROUND(E55*U55,2)</f>
        <v>0</v>
      </c>
      <c r="W55" s="223"/>
      <c r="X55" s="223" t="s">
        <v>135</v>
      </c>
      <c r="Y55" s="223" t="s">
        <v>136</v>
      </c>
      <c r="Z55" s="212"/>
      <c r="AA55" s="212"/>
      <c r="AB55" s="212"/>
      <c r="AC55" s="212"/>
      <c r="AD55" s="212"/>
      <c r="AE55" s="212"/>
      <c r="AF55" s="212"/>
      <c r="AG55" s="212" t="s">
        <v>164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x14ac:dyDescent="0.2">
      <c r="A56" s="228" t="s">
        <v>128</v>
      </c>
      <c r="B56" s="229" t="s">
        <v>74</v>
      </c>
      <c r="C56" s="255" t="s">
        <v>75</v>
      </c>
      <c r="D56" s="230"/>
      <c r="E56" s="231"/>
      <c r="F56" s="232"/>
      <c r="G56" s="232">
        <f>SUMIF(AG57:AG76,"&lt;&gt;NOR",G57:G76)</f>
        <v>0</v>
      </c>
      <c r="H56" s="232"/>
      <c r="I56" s="232">
        <f>SUM(I57:I76)</f>
        <v>0</v>
      </c>
      <c r="J56" s="232"/>
      <c r="K56" s="232">
        <f>SUM(K57:K76)</f>
        <v>0</v>
      </c>
      <c r="L56" s="232"/>
      <c r="M56" s="232">
        <f>SUM(M57:M76)</f>
        <v>0</v>
      </c>
      <c r="N56" s="231"/>
      <c r="O56" s="231">
        <f>SUM(O57:O76)</f>
        <v>0.51</v>
      </c>
      <c r="P56" s="231"/>
      <c r="Q56" s="231">
        <f>SUM(Q57:Q76)</f>
        <v>0.48999999999999994</v>
      </c>
      <c r="R56" s="232"/>
      <c r="S56" s="232"/>
      <c r="T56" s="233"/>
      <c r="U56" s="227"/>
      <c r="V56" s="227">
        <f>SUM(V57:V76)</f>
        <v>28.83</v>
      </c>
      <c r="W56" s="227"/>
      <c r="X56" s="227"/>
      <c r="Y56" s="227"/>
      <c r="AG56" t="s">
        <v>129</v>
      </c>
    </row>
    <row r="57" spans="1:60" ht="22.5" outlineLevel="1" x14ac:dyDescent="0.2">
      <c r="A57" s="235">
        <v>19</v>
      </c>
      <c r="B57" s="236" t="s">
        <v>200</v>
      </c>
      <c r="C57" s="256" t="s">
        <v>201</v>
      </c>
      <c r="D57" s="237" t="s">
        <v>152</v>
      </c>
      <c r="E57" s="238">
        <v>10</v>
      </c>
      <c r="F57" s="239"/>
      <c r="G57" s="240">
        <f>ROUND(E57*F57,2)</f>
        <v>0</v>
      </c>
      <c r="H57" s="239"/>
      <c r="I57" s="240">
        <f>ROUND(E57*H57,2)</f>
        <v>0</v>
      </c>
      <c r="J57" s="239"/>
      <c r="K57" s="240">
        <f>ROUND(E57*J57,2)</f>
        <v>0</v>
      </c>
      <c r="L57" s="240">
        <v>21</v>
      </c>
      <c r="M57" s="240">
        <f>G57*(1+L57/100)</f>
        <v>0</v>
      </c>
      <c r="N57" s="238">
        <v>3.3E-4</v>
      </c>
      <c r="O57" s="238">
        <f>ROUND(E57*N57,2)</f>
        <v>0</v>
      </c>
      <c r="P57" s="238">
        <v>1.183E-2</v>
      </c>
      <c r="Q57" s="238">
        <f>ROUND(E57*P57,2)</f>
        <v>0.12</v>
      </c>
      <c r="R57" s="240" t="s">
        <v>202</v>
      </c>
      <c r="S57" s="240" t="s">
        <v>134</v>
      </c>
      <c r="T57" s="241" t="s">
        <v>134</v>
      </c>
      <c r="U57" s="223">
        <v>0.34599999999999997</v>
      </c>
      <c r="V57" s="223">
        <f>ROUND(E57*U57,2)</f>
        <v>3.46</v>
      </c>
      <c r="W57" s="223"/>
      <c r="X57" s="223" t="s">
        <v>135</v>
      </c>
      <c r="Y57" s="223" t="s">
        <v>136</v>
      </c>
      <c r="Z57" s="212"/>
      <c r="AA57" s="212"/>
      <c r="AB57" s="212"/>
      <c r="AC57" s="212"/>
      <c r="AD57" s="212"/>
      <c r="AE57" s="212"/>
      <c r="AF57" s="212"/>
      <c r="AG57" s="212" t="s">
        <v>137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2">
      <c r="A58" s="219"/>
      <c r="B58" s="220"/>
      <c r="C58" s="258" t="s">
        <v>154</v>
      </c>
      <c r="D58" s="225"/>
      <c r="E58" s="226">
        <v>10</v>
      </c>
      <c r="F58" s="223"/>
      <c r="G58" s="223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2"/>
      <c r="AA58" s="212"/>
      <c r="AB58" s="212"/>
      <c r="AC58" s="212"/>
      <c r="AD58" s="212"/>
      <c r="AE58" s="212"/>
      <c r="AF58" s="212"/>
      <c r="AG58" s="212" t="s">
        <v>141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35">
        <v>20</v>
      </c>
      <c r="B59" s="236" t="s">
        <v>203</v>
      </c>
      <c r="C59" s="256" t="s">
        <v>204</v>
      </c>
      <c r="D59" s="237" t="s">
        <v>132</v>
      </c>
      <c r="E59" s="238">
        <v>6</v>
      </c>
      <c r="F59" s="239"/>
      <c r="G59" s="240">
        <f>ROUND(E59*F59,2)</f>
        <v>0</v>
      </c>
      <c r="H59" s="239"/>
      <c r="I59" s="240">
        <f>ROUND(E59*H59,2)</f>
        <v>0</v>
      </c>
      <c r="J59" s="239"/>
      <c r="K59" s="240">
        <f>ROUND(E59*J59,2)</f>
        <v>0</v>
      </c>
      <c r="L59" s="240">
        <v>21</v>
      </c>
      <c r="M59" s="240">
        <f>G59*(1+L59/100)</f>
        <v>0</v>
      </c>
      <c r="N59" s="238">
        <v>1.6199999999999999E-3</v>
      </c>
      <c r="O59" s="238">
        <f>ROUND(E59*N59,2)</f>
        <v>0.01</v>
      </c>
      <c r="P59" s="238">
        <v>3.9E-2</v>
      </c>
      <c r="Q59" s="238">
        <f>ROUND(E59*P59,2)</f>
        <v>0.23</v>
      </c>
      <c r="R59" s="240" t="s">
        <v>202</v>
      </c>
      <c r="S59" s="240" t="s">
        <v>134</v>
      </c>
      <c r="T59" s="241" t="s">
        <v>134</v>
      </c>
      <c r="U59" s="223">
        <v>1.012</v>
      </c>
      <c r="V59" s="223">
        <f>ROUND(E59*U59,2)</f>
        <v>6.07</v>
      </c>
      <c r="W59" s="223"/>
      <c r="X59" s="223" t="s">
        <v>135</v>
      </c>
      <c r="Y59" s="223" t="s">
        <v>136</v>
      </c>
      <c r="Z59" s="212"/>
      <c r="AA59" s="212"/>
      <c r="AB59" s="212"/>
      <c r="AC59" s="212"/>
      <c r="AD59" s="212"/>
      <c r="AE59" s="212"/>
      <c r="AF59" s="212"/>
      <c r="AG59" s="212" t="s">
        <v>137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2" x14ac:dyDescent="0.2">
      <c r="A60" s="219"/>
      <c r="B60" s="220"/>
      <c r="C60" s="257" t="s">
        <v>205</v>
      </c>
      <c r="D60" s="242"/>
      <c r="E60" s="242"/>
      <c r="F60" s="242"/>
      <c r="G60" s="242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2"/>
      <c r="AA60" s="212"/>
      <c r="AB60" s="212"/>
      <c r="AC60" s="212"/>
      <c r="AD60" s="212"/>
      <c r="AE60" s="212"/>
      <c r="AF60" s="212"/>
      <c r="AG60" s="212" t="s">
        <v>139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51" t="str">
        <f>C60</f>
        <v>při jeho výměně pro jakoukoliv délku uložení, včetně pomocného lešení o výšce podlahy do 1900 mm a pro zatížení do 1,5 kPa  (150 kg/m2),</v>
      </c>
      <c r="BB60" s="212"/>
      <c r="BC60" s="212"/>
      <c r="BD60" s="212"/>
      <c r="BE60" s="212"/>
      <c r="BF60" s="212"/>
      <c r="BG60" s="212"/>
      <c r="BH60" s="212"/>
    </row>
    <row r="61" spans="1:60" outlineLevel="2" x14ac:dyDescent="0.2">
      <c r="A61" s="219"/>
      <c r="B61" s="220"/>
      <c r="C61" s="258" t="s">
        <v>140</v>
      </c>
      <c r="D61" s="225"/>
      <c r="E61" s="226">
        <v>2</v>
      </c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2"/>
      <c r="AA61" s="212"/>
      <c r="AB61" s="212"/>
      <c r="AC61" s="212"/>
      <c r="AD61" s="212"/>
      <c r="AE61" s="212"/>
      <c r="AF61" s="212"/>
      <c r="AG61" s="212" t="s">
        <v>141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19"/>
      <c r="B62" s="220"/>
      <c r="C62" s="258" t="s">
        <v>142</v>
      </c>
      <c r="D62" s="225"/>
      <c r="E62" s="226">
        <v>4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2"/>
      <c r="AA62" s="212"/>
      <c r="AB62" s="212"/>
      <c r="AC62" s="212"/>
      <c r="AD62" s="212"/>
      <c r="AE62" s="212"/>
      <c r="AF62" s="212"/>
      <c r="AG62" s="212" t="s">
        <v>141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35">
        <v>21</v>
      </c>
      <c r="B63" s="236" t="s">
        <v>206</v>
      </c>
      <c r="C63" s="256" t="s">
        <v>207</v>
      </c>
      <c r="D63" s="237" t="s">
        <v>132</v>
      </c>
      <c r="E63" s="238">
        <v>4</v>
      </c>
      <c r="F63" s="239"/>
      <c r="G63" s="240">
        <f>ROUND(E63*F63,2)</f>
        <v>0</v>
      </c>
      <c r="H63" s="239"/>
      <c r="I63" s="240">
        <f>ROUND(E63*H63,2)</f>
        <v>0</v>
      </c>
      <c r="J63" s="239"/>
      <c r="K63" s="240">
        <f>ROUND(E63*J63,2)</f>
        <v>0</v>
      </c>
      <c r="L63" s="240">
        <v>21</v>
      </c>
      <c r="M63" s="240">
        <f>G63*(1+L63/100)</f>
        <v>0</v>
      </c>
      <c r="N63" s="238">
        <v>0</v>
      </c>
      <c r="O63" s="238">
        <f>ROUND(E63*N63,2)</f>
        <v>0</v>
      </c>
      <c r="P63" s="238">
        <v>0</v>
      </c>
      <c r="Q63" s="238">
        <f>ROUND(E63*P63,2)</f>
        <v>0</v>
      </c>
      <c r="R63" s="240" t="s">
        <v>202</v>
      </c>
      <c r="S63" s="240" t="s">
        <v>134</v>
      </c>
      <c r="T63" s="241" t="s">
        <v>134</v>
      </c>
      <c r="U63" s="223">
        <v>0.06</v>
      </c>
      <c r="V63" s="223">
        <f>ROUND(E63*U63,2)</f>
        <v>0.24</v>
      </c>
      <c r="W63" s="223"/>
      <c r="X63" s="223" t="s">
        <v>135</v>
      </c>
      <c r="Y63" s="223" t="s">
        <v>136</v>
      </c>
      <c r="Z63" s="212"/>
      <c r="AA63" s="212"/>
      <c r="AB63" s="212"/>
      <c r="AC63" s="212"/>
      <c r="AD63" s="212"/>
      <c r="AE63" s="212"/>
      <c r="AF63" s="212"/>
      <c r="AG63" s="212" t="s">
        <v>137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2" x14ac:dyDescent="0.2">
      <c r="A64" s="219"/>
      <c r="B64" s="220"/>
      <c r="C64" s="257" t="s">
        <v>208</v>
      </c>
      <c r="D64" s="242"/>
      <c r="E64" s="242"/>
      <c r="F64" s="242"/>
      <c r="G64" s="242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2"/>
      <c r="AA64" s="212"/>
      <c r="AB64" s="212"/>
      <c r="AC64" s="212"/>
      <c r="AD64" s="212"/>
      <c r="AE64" s="212"/>
      <c r="AF64" s="212"/>
      <c r="AG64" s="212" t="s">
        <v>139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58" t="s">
        <v>209</v>
      </c>
      <c r="D65" s="225"/>
      <c r="E65" s="226">
        <v>4</v>
      </c>
      <c r="F65" s="223"/>
      <c r="G65" s="223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2"/>
      <c r="AA65" s="212"/>
      <c r="AB65" s="212"/>
      <c r="AC65" s="212"/>
      <c r="AD65" s="212"/>
      <c r="AE65" s="212"/>
      <c r="AF65" s="212"/>
      <c r="AG65" s="212" t="s">
        <v>141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35">
        <v>22</v>
      </c>
      <c r="B66" s="236" t="s">
        <v>210</v>
      </c>
      <c r="C66" s="256" t="s">
        <v>211</v>
      </c>
      <c r="D66" s="237" t="s">
        <v>152</v>
      </c>
      <c r="E66" s="238">
        <v>1.6559999999999999</v>
      </c>
      <c r="F66" s="239"/>
      <c r="G66" s="240">
        <f>ROUND(E66*F66,2)</f>
        <v>0</v>
      </c>
      <c r="H66" s="239"/>
      <c r="I66" s="240">
        <f>ROUND(E66*H66,2)</f>
        <v>0</v>
      </c>
      <c r="J66" s="239"/>
      <c r="K66" s="240">
        <f>ROUND(E66*J66,2)</f>
        <v>0</v>
      </c>
      <c r="L66" s="240">
        <v>21</v>
      </c>
      <c r="M66" s="240">
        <f>G66*(1+L66/100)</f>
        <v>0</v>
      </c>
      <c r="N66" s="238">
        <v>9.2000000000000003E-4</v>
      </c>
      <c r="O66" s="238">
        <f>ROUND(E66*N66,2)</f>
        <v>0</v>
      </c>
      <c r="P66" s="238">
        <v>2.7E-2</v>
      </c>
      <c r="Q66" s="238">
        <f>ROUND(E66*P66,2)</f>
        <v>0.04</v>
      </c>
      <c r="R66" s="240" t="s">
        <v>202</v>
      </c>
      <c r="S66" s="240" t="s">
        <v>134</v>
      </c>
      <c r="T66" s="241" t="s">
        <v>134</v>
      </c>
      <c r="U66" s="223">
        <v>0.26300000000000001</v>
      </c>
      <c r="V66" s="223">
        <f>ROUND(E66*U66,2)</f>
        <v>0.44</v>
      </c>
      <c r="W66" s="223"/>
      <c r="X66" s="223" t="s">
        <v>135</v>
      </c>
      <c r="Y66" s="223" t="s">
        <v>136</v>
      </c>
      <c r="Z66" s="212"/>
      <c r="AA66" s="212"/>
      <c r="AB66" s="212"/>
      <c r="AC66" s="212"/>
      <c r="AD66" s="212"/>
      <c r="AE66" s="212"/>
      <c r="AF66" s="212"/>
      <c r="AG66" s="212" t="s">
        <v>137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2">
      <c r="A67" s="219"/>
      <c r="B67" s="220"/>
      <c r="C67" s="257" t="s">
        <v>212</v>
      </c>
      <c r="D67" s="242"/>
      <c r="E67" s="242"/>
      <c r="F67" s="242"/>
      <c r="G67" s="242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2"/>
      <c r="AA67" s="212"/>
      <c r="AB67" s="212"/>
      <c r="AC67" s="212"/>
      <c r="AD67" s="212"/>
      <c r="AE67" s="212"/>
      <c r="AF67" s="212"/>
      <c r="AG67" s="212" t="s">
        <v>139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2">
      <c r="A68" s="219"/>
      <c r="B68" s="220"/>
      <c r="C68" s="258" t="s">
        <v>213</v>
      </c>
      <c r="D68" s="225"/>
      <c r="E68" s="226">
        <v>1.6559999999999999</v>
      </c>
      <c r="F68" s="223"/>
      <c r="G68" s="223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2"/>
      <c r="AA68" s="212"/>
      <c r="AB68" s="212"/>
      <c r="AC68" s="212"/>
      <c r="AD68" s="212"/>
      <c r="AE68" s="212"/>
      <c r="AF68" s="212"/>
      <c r="AG68" s="212" t="s">
        <v>141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35">
        <v>23</v>
      </c>
      <c r="B69" s="236" t="s">
        <v>214</v>
      </c>
      <c r="C69" s="256" t="s">
        <v>215</v>
      </c>
      <c r="D69" s="237" t="s">
        <v>177</v>
      </c>
      <c r="E69" s="238">
        <v>1.84</v>
      </c>
      <c r="F69" s="239"/>
      <c r="G69" s="240">
        <f>ROUND(E69*F69,2)</f>
        <v>0</v>
      </c>
      <c r="H69" s="239"/>
      <c r="I69" s="240">
        <f>ROUND(E69*H69,2)</f>
        <v>0</v>
      </c>
      <c r="J69" s="239"/>
      <c r="K69" s="240">
        <f>ROUND(E69*J69,2)</f>
        <v>0</v>
      </c>
      <c r="L69" s="240">
        <v>21</v>
      </c>
      <c r="M69" s="240">
        <f>G69*(1+L69/100)</f>
        <v>0</v>
      </c>
      <c r="N69" s="238">
        <v>0</v>
      </c>
      <c r="O69" s="238">
        <f>ROUND(E69*N69,2)</f>
        <v>0</v>
      </c>
      <c r="P69" s="238">
        <v>1.1129999999999999E-2</v>
      </c>
      <c r="Q69" s="238">
        <f>ROUND(E69*P69,2)</f>
        <v>0.02</v>
      </c>
      <c r="R69" s="240" t="s">
        <v>202</v>
      </c>
      <c r="S69" s="240" t="s">
        <v>134</v>
      </c>
      <c r="T69" s="241" t="s">
        <v>134</v>
      </c>
      <c r="U69" s="223">
        <v>8.3000000000000004E-2</v>
      </c>
      <c r="V69" s="223">
        <f>ROUND(E69*U69,2)</f>
        <v>0.15</v>
      </c>
      <c r="W69" s="223"/>
      <c r="X69" s="223" t="s">
        <v>135</v>
      </c>
      <c r="Y69" s="223" t="s">
        <v>136</v>
      </c>
      <c r="Z69" s="212"/>
      <c r="AA69" s="212"/>
      <c r="AB69" s="212"/>
      <c r="AC69" s="212"/>
      <c r="AD69" s="212"/>
      <c r="AE69" s="212"/>
      <c r="AF69" s="212"/>
      <c r="AG69" s="212" t="s">
        <v>137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2">
      <c r="A70" s="219"/>
      <c r="B70" s="220"/>
      <c r="C70" s="258" t="s">
        <v>216</v>
      </c>
      <c r="D70" s="225"/>
      <c r="E70" s="226">
        <v>1.84</v>
      </c>
      <c r="F70" s="223"/>
      <c r="G70" s="223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2"/>
      <c r="AA70" s="212"/>
      <c r="AB70" s="212"/>
      <c r="AC70" s="212"/>
      <c r="AD70" s="212"/>
      <c r="AE70" s="212"/>
      <c r="AF70" s="212"/>
      <c r="AG70" s="212" t="s">
        <v>141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1" x14ac:dyDescent="0.2">
      <c r="A71" s="235">
        <v>24</v>
      </c>
      <c r="B71" s="236" t="s">
        <v>217</v>
      </c>
      <c r="C71" s="256" t="s">
        <v>218</v>
      </c>
      <c r="D71" s="237" t="s">
        <v>177</v>
      </c>
      <c r="E71" s="238">
        <v>21</v>
      </c>
      <c r="F71" s="239"/>
      <c r="G71" s="240">
        <f>ROUND(E71*F71,2)</f>
        <v>0</v>
      </c>
      <c r="H71" s="239"/>
      <c r="I71" s="240">
        <f>ROUND(E71*H71,2)</f>
        <v>0</v>
      </c>
      <c r="J71" s="239"/>
      <c r="K71" s="240">
        <f>ROUND(E71*J71,2)</f>
        <v>0</v>
      </c>
      <c r="L71" s="240">
        <v>21</v>
      </c>
      <c r="M71" s="240">
        <f>G71*(1+L71/100)</f>
        <v>0</v>
      </c>
      <c r="N71" s="238">
        <v>2.3650000000000001E-2</v>
      </c>
      <c r="O71" s="238">
        <f>ROUND(E71*N71,2)</f>
        <v>0.5</v>
      </c>
      <c r="P71" s="238">
        <v>0</v>
      </c>
      <c r="Q71" s="238">
        <f>ROUND(E71*P71,2)</f>
        <v>0</v>
      </c>
      <c r="R71" s="240" t="s">
        <v>202</v>
      </c>
      <c r="S71" s="240" t="s">
        <v>134</v>
      </c>
      <c r="T71" s="241" t="s">
        <v>134</v>
      </c>
      <c r="U71" s="223">
        <v>0.82599999999999996</v>
      </c>
      <c r="V71" s="223">
        <f>ROUND(E71*U71,2)</f>
        <v>17.350000000000001</v>
      </c>
      <c r="W71" s="223"/>
      <c r="X71" s="223" t="s">
        <v>135</v>
      </c>
      <c r="Y71" s="223" t="s">
        <v>136</v>
      </c>
      <c r="Z71" s="212"/>
      <c r="AA71" s="212"/>
      <c r="AB71" s="212"/>
      <c r="AC71" s="212"/>
      <c r="AD71" s="212"/>
      <c r="AE71" s="212"/>
      <c r="AF71" s="212"/>
      <c r="AG71" s="212" t="s">
        <v>137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2">
      <c r="A72" s="219"/>
      <c r="B72" s="220"/>
      <c r="C72" s="258" t="s">
        <v>219</v>
      </c>
      <c r="D72" s="225"/>
      <c r="E72" s="226">
        <v>21</v>
      </c>
      <c r="F72" s="223"/>
      <c r="G72" s="223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2"/>
      <c r="AA72" s="212"/>
      <c r="AB72" s="212"/>
      <c r="AC72" s="212"/>
      <c r="AD72" s="212"/>
      <c r="AE72" s="212"/>
      <c r="AF72" s="212"/>
      <c r="AG72" s="212" t="s">
        <v>141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35">
        <v>25</v>
      </c>
      <c r="B73" s="236" t="s">
        <v>220</v>
      </c>
      <c r="C73" s="256" t="s">
        <v>221</v>
      </c>
      <c r="D73" s="237" t="s">
        <v>177</v>
      </c>
      <c r="E73" s="238">
        <v>2.58</v>
      </c>
      <c r="F73" s="239"/>
      <c r="G73" s="240">
        <f>ROUND(E73*F73,2)</f>
        <v>0</v>
      </c>
      <c r="H73" s="239"/>
      <c r="I73" s="240">
        <f>ROUND(E73*H73,2)</f>
        <v>0</v>
      </c>
      <c r="J73" s="239"/>
      <c r="K73" s="240">
        <f>ROUND(E73*J73,2)</f>
        <v>0</v>
      </c>
      <c r="L73" s="240">
        <v>21</v>
      </c>
      <c r="M73" s="240">
        <f>G73*(1+L73/100)</f>
        <v>0</v>
      </c>
      <c r="N73" s="238">
        <v>0</v>
      </c>
      <c r="O73" s="238">
        <f>ROUND(E73*N73,2)</f>
        <v>0</v>
      </c>
      <c r="P73" s="238">
        <v>1.6E-2</v>
      </c>
      <c r="Q73" s="238">
        <f>ROUND(E73*P73,2)</f>
        <v>0.04</v>
      </c>
      <c r="R73" s="240" t="s">
        <v>202</v>
      </c>
      <c r="S73" s="240" t="s">
        <v>134</v>
      </c>
      <c r="T73" s="241" t="s">
        <v>134</v>
      </c>
      <c r="U73" s="223">
        <v>0.21</v>
      </c>
      <c r="V73" s="223">
        <f>ROUND(E73*U73,2)</f>
        <v>0.54</v>
      </c>
      <c r="W73" s="223"/>
      <c r="X73" s="223" t="s">
        <v>135</v>
      </c>
      <c r="Y73" s="223" t="s">
        <v>136</v>
      </c>
      <c r="Z73" s="212"/>
      <c r="AA73" s="212"/>
      <c r="AB73" s="212"/>
      <c r="AC73" s="212"/>
      <c r="AD73" s="212"/>
      <c r="AE73" s="212"/>
      <c r="AF73" s="212"/>
      <c r="AG73" s="212" t="s">
        <v>137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">
      <c r="A74" s="219"/>
      <c r="B74" s="220"/>
      <c r="C74" s="258" t="s">
        <v>222</v>
      </c>
      <c r="D74" s="225"/>
      <c r="E74" s="226">
        <v>2.58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2"/>
      <c r="AA74" s="212"/>
      <c r="AB74" s="212"/>
      <c r="AC74" s="212"/>
      <c r="AD74" s="212"/>
      <c r="AE74" s="212"/>
      <c r="AF74" s="212"/>
      <c r="AG74" s="212" t="s">
        <v>141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35">
        <v>26</v>
      </c>
      <c r="B75" s="236" t="s">
        <v>223</v>
      </c>
      <c r="C75" s="256" t="s">
        <v>224</v>
      </c>
      <c r="D75" s="237" t="s">
        <v>152</v>
      </c>
      <c r="E75" s="238">
        <v>2.6320000000000001</v>
      </c>
      <c r="F75" s="239"/>
      <c r="G75" s="240">
        <f>ROUND(E75*F75,2)</f>
        <v>0</v>
      </c>
      <c r="H75" s="239"/>
      <c r="I75" s="240">
        <f>ROUND(E75*H75,2)</f>
        <v>0</v>
      </c>
      <c r="J75" s="239"/>
      <c r="K75" s="240">
        <f>ROUND(E75*J75,2)</f>
        <v>0</v>
      </c>
      <c r="L75" s="240">
        <v>21</v>
      </c>
      <c r="M75" s="240">
        <f>G75*(1+L75/100)</f>
        <v>0</v>
      </c>
      <c r="N75" s="238">
        <v>0</v>
      </c>
      <c r="O75" s="238">
        <f>ROUND(E75*N75,2)</f>
        <v>0</v>
      </c>
      <c r="P75" s="238">
        <v>1.4E-2</v>
      </c>
      <c r="Q75" s="238">
        <f>ROUND(E75*P75,2)</f>
        <v>0.04</v>
      </c>
      <c r="R75" s="240" t="s">
        <v>202</v>
      </c>
      <c r="S75" s="240" t="s">
        <v>134</v>
      </c>
      <c r="T75" s="241" t="s">
        <v>134</v>
      </c>
      <c r="U75" s="223">
        <v>0.22</v>
      </c>
      <c r="V75" s="223">
        <f>ROUND(E75*U75,2)</f>
        <v>0.57999999999999996</v>
      </c>
      <c r="W75" s="223"/>
      <c r="X75" s="223" t="s">
        <v>135</v>
      </c>
      <c r="Y75" s="223" t="s">
        <v>136</v>
      </c>
      <c r="Z75" s="212"/>
      <c r="AA75" s="212"/>
      <c r="AB75" s="212"/>
      <c r="AC75" s="212"/>
      <c r="AD75" s="212"/>
      <c r="AE75" s="212"/>
      <c r="AF75" s="212"/>
      <c r="AG75" s="212" t="s">
        <v>137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2" x14ac:dyDescent="0.2">
      <c r="A76" s="219"/>
      <c r="B76" s="220"/>
      <c r="C76" s="258" t="s">
        <v>225</v>
      </c>
      <c r="D76" s="225"/>
      <c r="E76" s="226">
        <v>2.6320000000000001</v>
      </c>
      <c r="F76" s="223"/>
      <c r="G76" s="22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2"/>
      <c r="AA76" s="212"/>
      <c r="AB76" s="212"/>
      <c r="AC76" s="212"/>
      <c r="AD76" s="212"/>
      <c r="AE76" s="212"/>
      <c r="AF76" s="212"/>
      <c r="AG76" s="212" t="s">
        <v>141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x14ac:dyDescent="0.2">
      <c r="A77" s="228" t="s">
        <v>128</v>
      </c>
      <c r="B77" s="229" t="s">
        <v>76</v>
      </c>
      <c r="C77" s="255" t="s">
        <v>77</v>
      </c>
      <c r="D77" s="230"/>
      <c r="E77" s="231"/>
      <c r="F77" s="232"/>
      <c r="G77" s="232">
        <f>SUMIF(AG78:AG79,"&lt;&gt;NOR",G78:G79)</f>
        <v>0</v>
      </c>
      <c r="H77" s="232"/>
      <c r="I77" s="232">
        <f>SUM(I78:I79)</f>
        <v>0</v>
      </c>
      <c r="J77" s="232"/>
      <c r="K77" s="232">
        <f>SUM(K78:K79)</f>
        <v>0</v>
      </c>
      <c r="L77" s="232"/>
      <c r="M77" s="232">
        <f>SUM(M78:M79)</f>
        <v>0</v>
      </c>
      <c r="N77" s="231"/>
      <c r="O77" s="231">
        <f>SUM(O78:O79)</f>
        <v>0</v>
      </c>
      <c r="P77" s="231"/>
      <c r="Q77" s="231">
        <f>SUM(Q78:Q79)</f>
        <v>0</v>
      </c>
      <c r="R77" s="232"/>
      <c r="S77" s="232"/>
      <c r="T77" s="233"/>
      <c r="U77" s="227"/>
      <c r="V77" s="227">
        <f>SUM(V78:V79)</f>
        <v>23.87</v>
      </c>
      <c r="W77" s="227"/>
      <c r="X77" s="227"/>
      <c r="Y77" s="227"/>
      <c r="AG77" t="s">
        <v>129</v>
      </c>
    </row>
    <row r="78" spans="1:60" ht="22.5" outlineLevel="1" x14ac:dyDescent="0.2">
      <c r="A78" s="235">
        <v>27</v>
      </c>
      <c r="B78" s="236" t="s">
        <v>226</v>
      </c>
      <c r="C78" s="256" t="s">
        <v>227</v>
      </c>
      <c r="D78" s="237" t="s">
        <v>228</v>
      </c>
      <c r="E78" s="238">
        <v>12.6157</v>
      </c>
      <c r="F78" s="239"/>
      <c r="G78" s="240">
        <f>ROUND(E78*F78,2)</f>
        <v>0</v>
      </c>
      <c r="H78" s="239"/>
      <c r="I78" s="240">
        <f>ROUND(E78*H78,2)</f>
        <v>0</v>
      </c>
      <c r="J78" s="239"/>
      <c r="K78" s="240">
        <f>ROUND(E78*J78,2)</f>
        <v>0</v>
      </c>
      <c r="L78" s="240">
        <v>21</v>
      </c>
      <c r="M78" s="240">
        <f>G78*(1+L78/100)</f>
        <v>0</v>
      </c>
      <c r="N78" s="238">
        <v>0</v>
      </c>
      <c r="O78" s="238">
        <f>ROUND(E78*N78,2)</f>
        <v>0</v>
      </c>
      <c r="P78" s="238">
        <v>0</v>
      </c>
      <c r="Q78" s="238">
        <f>ROUND(E78*P78,2)</f>
        <v>0</v>
      </c>
      <c r="R78" s="240" t="s">
        <v>133</v>
      </c>
      <c r="S78" s="240" t="s">
        <v>134</v>
      </c>
      <c r="T78" s="241" t="s">
        <v>134</v>
      </c>
      <c r="U78" s="223">
        <v>1.8919999999999999</v>
      </c>
      <c r="V78" s="223">
        <f>ROUND(E78*U78,2)</f>
        <v>23.87</v>
      </c>
      <c r="W78" s="223"/>
      <c r="X78" s="223" t="s">
        <v>229</v>
      </c>
      <c r="Y78" s="223" t="s">
        <v>136</v>
      </c>
      <c r="Z78" s="212"/>
      <c r="AA78" s="212"/>
      <c r="AB78" s="212"/>
      <c r="AC78" s="212"/>
      <c r="AD78" s="212"/>
      <c r="AE78" s="212"/>
      <c r="AF78" s="212"/>
      <c r="AG78" s="212" t="s">
        <v>230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2">
      <c r="A79" s="219"/>
      <c r="B79" s="220"/>
      <c r="C79" s="257" t="s">
        <v>231</v>
      </c>
      <c r="D79" s="242"/>
      <c r="E79" s="242"/>
      <c r="F79" s="242"/>
      <c r="G79" s="242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2"/>
      <c r="AA79" s="212"/>
      <c r="AB79" s="212"/>
      <c r="AC79" s="212"/>
      <c r="AD79" s="212"/>
      <c r="AE79" s="212"/>
      <c r="AF79" s="212"/>
      <c r="AG79" s="212" t="s">
        <v>139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x14ac:dyDescent="0.2">
      <c r="A80" s="228" t="s">
        <v>128</v>
      </c>
      <c r="B80" s="229" t="s">
        <v>78</v>
      </c>
      <c r="C80" s="255" t="s">
        <v>79</v>
      </c>
      <c r="D80" s="230"/>
      <c r="E80" s="231"/>
      <c r="F80" s="232"/>
      <c r="G80" s="232">
        <f>SUMIF(AG81:AG86,"&lt;&gt;NOR",G81:G86)</f>
        <v>0</v>
      </c>
      <c r="H80" s="232"/>
      <c r="I80" s="232">
        <f>SUM(I81:I86)</f>
        <v>0</v>
      </c>
      <c r="J80" s="232"/>
      <c r="K80" s="232">
        <f>SUM(K81:K86)</f>
        <v>0</v>
      </c>
      <c r="L80" s="232"/>
      <c r="M80" s="232">
        <f>SUM(M81:M86)</f>
        <v>0</v>
      </c>
      <c r="N80" s="231"/>
      <c r="O80" s="231">
        <f>SUM(O81:O86)</f>
        <v>0</v>
      </c>
      <c r="P80" s="231"/>
      <c r="Q80" s="231">
        <f>SUM(Q81:Q86)</f>
        <v>0.88</v>
      </c>
      <c r="R80" s="232"/>
      <c r="S80" s="232"/>
      <c r="T80" s="233"/>
      <c r="U80" s="227"/>
      <c r="V80" s="227">
        <f>SUM(V81:V86)</f>
        <v>8.82</v>
      </c>
      <c r="W80" s="227"/>
      <c r="X80" s="227"/>
      <c r="Y80" s="227"/>
      <c r="AG80" t="s">
        <v>129</v>
      </c>
    </row>
    <row r="81" spans="1:60" ht="22.5" outlineLevel="1" x14ac:dyDescent="0.2">
      <c r="A81" s="235">
        <v>28</v>
      </c>
      <c r="B81" s="236" t="s">
        <v>232</v>
      </c>
      <c r="C81" s="256" t="s">
        <v>233</v>
      </c>
      <c r="D81" s="237" t="s">
        <v>152</v>
      </c>
      <c r="E81" s="238">
        <v>146.97499999999999</v>
      </c>
      <c r="F81" s="239"/>
      <c r="G81" s="240">
        <f>ROUND(E81*F81,2)</f>
        <v>0</v>
      </c>
      <c r="H81" s="239"/>
      <c r="I81" s="240">
        <f>ROUND(E81*H81,2)</f>
        <v>0</v>
      </c>
      <c r="J81" s="239"/>
      <c r="K81" s="240">
        <f>ROUND(E81*J81,2)</f>
        <v>0</v>
      </c>
      <c r="L81" s="240">
        <v>21</v>
      </c>
      <c r="M81" s="240">
        <f>G81*(1+L81/100)</f>
        <v>0</v>
      </c>
      <c r="N81" s="238">
        <v>0</v>
      </c>
      <c r="O81" s="238">
        <f>ROUND(E81*N81,2)</f>
        <v>0</v>
      </c>
      <c r="P81" s="238">
        <v>6.0000000000000001E-3</v>
      </c>
      <c r="Q81" s="238">
        <f>ROUND(E81*P81,2)</f>
        <v>0.88</v>
      </c>
      <c r="R81" s="240" t="s">
        <v>234</v>
      </c>
      <c r="S81" s="240" t="s">
        <v>134</v>
      </c>
      <c r="T81" s="241" t="s">
        <v>134</v>
      </c>
      <c r="U81" s="223">
        <v>5.0999999999999997E-2</v>
      </c>
      <c r="V81" s="223">
        <f>ROUND(E81*U81,2)</f>
        <v>7.5</v>
      </c>
      <c r="W81" s="223"/>
      <c r="X81" s="223" t="s">
        <v>135</v>
      </c>
      <c r="Y81" s="223" t="s">
        <v>136</v>
      </c>
      <c r="Z81" s="212"/>
      <c r="AA81" s="212"/>
      <c r="AB81" s="212"/>
      <c r="AC81" s="212"/>
      <c r="AD81" s="212"/>
      <c r="AE81" s="212"/>
      <c r="AF81" s="212"/>
      <c r="AG81" s="212" t="s">
        <v>137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2" x14ac:dyDescent="0.2">
      <c r="A82" s="219"/>
      <c r="B82" s="220"/>
      <c r="C82" s="258" t="s">
        <v>235</v>
      </c>
      <c r="D82" s="225"/>
      <c r="E82" s="226">
        <v>34.709000000000003</v>
      </c>
      <c r="F82" s="223"/>
      <c r="G82" s="223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2"/>
      <c r="AA82" s="212"/>
      <c r="AB82" s="212"/>
      <c r="AC82" s="212"/>
      <c r="AD82" s="212"/>
      <c r="AE82" s="212"/>
      <c r="AF82" s="212"/>
      <c r="AG82" s="212" t="s">
        <v>141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2">
      <c r="A83" s="219"/>
      <c r="B83" s="220"/>
      <c r="C83" s="258" t="s">
        <v>236</v>
      </c>
      <c r="D83" s="225"/>
      <c r="E83" s="226">
        <v>6.2160000000000002</v>
      </c>
      <c r="F83" s="223"/>
      <c r="G83" s="223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2"/>
      <c r="AA83" s="212"/>
      <c r="AB83" s="212"/>
      <c r="AC83" s="212"/>
      <c r="AD83" s="212"/>
      <c r="AE83" s="212"/>
      <c r="AF83" s="212"/>
      <c r="AG83" s="212" t="s">
        <v>141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2">
      <c r="A84" s="219"/>
      <c r="B84" s="220"/>
      <c r="C84" s="258" t="s">
        <v>237</v>
      </c>
      <c r="D84" s="225"/>
      <c r="E84" s="226">
        <v>106.05</v>
      </c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2"/>
      <c r="AA84" s="212"/>
      <c r="AB84" s="212"/>
      <c r="AC84" s="212"/>
      <c r="AD84" s="212"/>
      <c r="AE84" s="212"/>
      <c r="AF84" s="212"/>
      <c r="AG84" s="212" t="s">
        <v>141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35">
        <v>29</v>
      </c>
      <c r="B85" s="236" t="s">
        <v>238</v>
      </c>
      <c r="C85" s="256" t="s">
        <v>239</v>
      </c>
      <c r="D85" s="237" t="s">
        <v>152</v>
      </c>
      <c r="E85" s="238">
        <v>146.97499999999999</v>
      </c>
      <c r="F85" s="239"/>
      <c r="G85" s="240">
        <f>ROUND(E85*F85,2)</f>
        <v>0</v>
      </c>
      <c r="H85" s="239"/>
      <c r="I85" s="240">
        <f>ROUND(E85*H85,2)</f>
        <v>0</v>
      </c>
      <c r="J85" s="239"/>
      <c r="K85" s="240">
        <f>ROUND(E85*J85,2)</f>
        <v>0</v>
      </c>
      <c r="L85" s="240">
        <v>21</v>
      </c>
      <c r="M85" s="240">
        <f>G85*(1+L85/100)</f>
        <v>0</v>
      </c>
      <c r="N85" s="238">
        <v>0</v>
      </c>
      <c r="O85" s="238">
        <f>ROUND(E85*N85,2)</f>
        <v>0</v>
      </c>
      <c r="P85" s="238">
        <v>0</v>
      </c>
      <c r="Q85" s="238">
        <f>ROUND(E85*P85,2)</f>
        <v>0</v>
      </c>
      <c r="R85" s="240" t="s">
        <v>234</v>
      </c>
      <c r="S85" s="240" t="s">
        <v>134</v>
      </c>
      <c r="T85" s="241" t="s">
        <v>134</v>
      </c>
      <c r="U85" s="223">
        <v>8.9999999999999993E-3</v>
      </c>
      <c r="V85" s="223">
        <f>ROUND(E85*U85,2)</f>
        <v>1.32</v>
      </c>
      <c r="W85" s="223"/>
      <c r="X85" s="223" t="s">
        <v>135</v>
      </c>
      <c r="Y85" s="223" t="s">
        <v>136</v>
      </c>
      <c r="Z85" s="212"/>
      <c r="AA85" s="212"/>
      <c r="AB85" s="212"/>
      <c r="AC85" s="212"/>
      <c r="AD85" s="212"/>
      <c r="AE85" s="212"/>
      <c r="AF85" s="212"/>
      <c r="AG85" s="212" t="s">
        <v>137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2">
      <c r="A86" s="219"/>
      <c r="B86" s="220"/>
      <c r="C86" s="258" t="s">
        <v>240</v>
      </c>
      <c r="D86" s="225"/>
      <c r="E86" s="226">
        <v>146.97499999999999</v>
      </c>
      <c r="F86" s="223"/>
      <c r="G86" s="223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2"/>
      <c r="AA86" s="212"/>
      <c r="AB86" s="212"/>
      <c r="AC86" s="212"/>
      <c r="AD86" s="212"/>
      <c r="AE86" s="212"/>
      <c r="AF86" s="212"/>
      <c r="AG86" s="212" t="s">
        <v>141</v>
      </c>
      <c r="AH86" s="212">
        <v>5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x14ac:dyDescent="0.2">
      <c r="A87" s="228" t="s">
        <v>128</v>
      </c>
      <c r="B87" s="229" t="s">
        <v>80</v>
      </c>
      <c r="C87" s="255" t="s">
        <v>81</v>
      </c>
      <c r="D87" s="230"/>
      <c r="E87" s="231"/>
      <c r="F87" s="232"/>
      <c r="G87" s="232">
        <f>SUMIF(AG88:AG192,"&lt;&gt;NOR",G88:G192)</f>
        <v>0</v>
      </c>
      <c r="H87" s="232"/>
      <c r="I87" s="232">
        <f>SUM(I88:I192)</f>
        <v>0</v>
      </c>
      <c r="J87" s="232"/>
      <c r="K87" s="232">
        <f>SUM(K88:K192)</f>
        <v>0</v>
      </c>
      <c r="L87" s="232"/>
      <c r="M87" s="232">
        <f>SUM(M88:M192)</f>
        <v>0</v>
      </c>
      <c r="N87" s="231"/>
      <c r="O87" s="231">
        <f>SUM(O88:O192)</f>
        <v>5.91</v>
      </c>
      <c r="P87" s="231"/>
      <c r="Q87" s="231">
        <f>SUM(Q88:Q192)</f>
        <v>5.1999999999999993</v>
      </c>
      <c r="R87" s="232"/>
      <c r="S87" s="232"/>
      <c r="T87" s="233"/>
      <c r="U87" s="227"/>
      <c r="V87" s="227">
        <f>SUM(V88:V192)</f>
        <v>169.04000000000002</v>
      </c>
      <c r="W87" s="227"/>
      <c r="X87" s="227"/>
      <c r="Y87" s="227"/>
      <c r="AG87" t="s">
        <v>129</v>
      </c>
    </row>
    <row r="88" spans="1:60" ht="22.5" outlineLevel="1" x14ac:dyDescent="0.2">
      <c r="A88" s="235">
        <v>30</v>
      </c>
      <c r="B88" s="236" t="s">
        <v>241</v>
      </c>
      <c r="C88" s="256" t="s">
        <v>242</v>
      </c>
      <c r="D88" s="237" t="s">
        <v>152</v>
      </c>
      <c r="E88" s="238">
        <v>34.709000000000003</v>
      </c>
      <c r="F88" s="239"/>
      <c r="G88" s="240">
        <f>ROUND(E88*F88,2)</f>
        <v>0</v>
      </c>
      <c r="H88" s="239"/>
      <c r="I88" s="240">
        <f>ROUND(E88*H88,2)</f>
        <v>0</v>
      </c>
      <c r="J88" s="239"/>
      <c r="K88" s="240">
        <f>ROUND(E88*J88,2)</f>
        <v>0</v>
      </c>
      <c r="L88" s="240">
        <v>21</v>
      </c>
      <c r="M88" s="240">
        <f>G88*(1+L88/100)</f>
        <v>0</v>
      </c>
      <c r="N88" s="238">
        <v>1.468E-2</v>
      </c>
      <c r="O88" s="238">
        <f>ROUND(E88*N88,2)</f>
        <v>0.51</v>
      </c>
      <c r="P88" s="238">
        <v>0</v>
      </c>
      <c r="Q88" s="238">
        <f>ROUND(E88*P88,2)</f>
        <v>0</v>
      </c>
      <c r="R88" s="240" t="s">
        <v>243</v>
      </c>
      <c r="S88" s="240" t="s">
        <v>134</v>
      </c>
      <c r="T88" s="241" t="s">
        <v>134</v>
      </c>
      <c r="U88" s="223">
        <v>0.158</v>
      </c>
      <c r="V88" s="223">
        <f>ROUND(E88*U88,2)</f>
        <v>5.48</v>
      </c>
      <c r="W88" s="223"/>
      <c r="X88" s="223" t="s">
        <v>135</v>
      </c>
      <c r="Y88" s="223" t="s">
        <v>136</v>
      </c>
      <c r="Z88" s="212"/>
      <c r="AA88" s="212"/>
      <c r="AB88" s="212"/>
      <c r="AC88" s="212"/>
      <c r="AD88" s="212"/>
      <c r="AE88" s="212"/>
      <c r="AF88" s="212"/>
      <c r="AG88" s="212" t="s">
        <v>137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2">
      <c r="A89" s="219"/>
      <c r="B89" s="220"/>
      <c r="C89" s="258" t="s">
        <v>235</v>
      </c>
      <c r="D89" s="225"/>
      <c r="E89" s="226">
        <v>34.709000000000003</v>
      </c>
      <c r="F89" s="223"/>
      <c r="G89" s="223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2"/>
      <c r="AA89" s="212"/>
      <c r="AB89" s="212"/>
      <c r="AC89" s="212"/>
      <c r="AD89" s="212"/>
      <c r="AE89" s="212"/>
      <c r="AF89" s="212"/>
      <c r="AG89" s="212" t="s">
        <v>141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35">
        <v>31</v>
      </c>
      <c r="B90" s="236" t="s">
        <v>244</v>
      </c>
      <c r="C90" s="256" t="s">
        <v>245</v>
      </c>
      <c r="D90" s="237" t="s">
        <v>152</v>
      </c>
      <c r="E90" s="238">
        <v>34.709000000000003</v>
      </c>
      <c r="F90" s="239"/>
      <c r="G90" s="240">
        <f>ROUND(E90*F90,2)</f>
        <v>0</v>
      </c>
      <c r="H90" s="239"/>
      <c r="I90" s="240">
        <f>ROUND(E90*H90,2)</f>
        <v>0</v>
      </c>
      <c r="J90" s="239"/>
      <c r="K90" s="240">
        <f>ROUND(E90*J90,2)</f>
        <v>0</v>
      </c>
      <c r="L90" s="240">
        <v>21</v>
      </c>
      <c r="M90" s="240">
        <f>G90*(1+L90/100)</f>
        <v>0</v>
      </c>
      <c r="N90" s="238">
        <v>1.6000000000000001E-4</v>
      </c>
      <c r="O90" s="238">
        <f>ROUND(E90*N90,2)</f>
        <v>0.01</v>
      </c>
      <c r="P90" s="238">
        <v>1.4E-2</v>
      </c>
      <c r="Q90" s="238">
        <f>ROUND(E90*P90,2)</f>
        <v>0.49</v>
      </c>
      <c r="R90" s="240" t="s">
        <v>243</v>
      </c>
      <c r="S90" s="240" t="s">
        <v>134</v>
      </c>
      <c r="T90" s="241" t="s">
        <v>134</v>
      </c>
      <c r="U90" s="223">
        <v>0.10199999999999999</v>
      </c>
      <c r="V90" s="223">
        <f>ROUND(E90*U90,2)</f>
        <v>3.54</v>
      </c>
      <c r="W90" s="223"/>
      <c r="X90" s="223" t="s">
        <v>135</v>
      </c>
      <c r="Y90" s="223" t="s">
        <v>136</v>
      </c>
      <c r="Z90" s="212"/>
      <c r="AA90" s="212"/>
      <c r="AB90" s="212"/>
      <c r="AC90" s="212"/>
      <c r="AD90" s="212"/>
      <c r="AE90" s="212"/>
      <c r="AF90" s="212"/>
      <c r="AG90" s="212" t="s">
        <v>137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2">
      <c r="A91" s="219"/>
      <c r="B91" s="220"/>
      <c r="C91" s="258" t="s">
        <v>235</v>
      </c>
      <c r="D91" s="225"/>
      <c r="E91" s="226">
        <v>34.709000000000003</v>
      </c>
      <c r="F91" s="223"/>
      <c r="G91" s="223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2"/>
      <c r="AA91" s="212"/>
      <c r="AB91" s="212"/>
      <c r="AC91" s="212"/>
      <c r="AD91" s="212"/>
      <c r="AE91" s="212"/>
      <c r="AF91" s="212"/>
      <c r="AG91" s="212" t="s">
        <v>141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 x14ac:dyDescent="0.2">
      <c r="A92" s="235">
        <v>32</v>
      </c>
      <c r="B92" s="236" t="s">
        <v>246</v>
      </c>
      <c r="C92" s="256" t="s">
        <v>247</v>
      </c>
      <c r="D92" s="237" t="s">
        <v>177</v>
      </c>
      <c r="E92" s="238">
        <v>21</v>
      </c>
      <c r="F92" s="239"/>
      <c r="G92" s="240">
        <f>ROUND(E92*F92,2)</f>
        <v>0</v>
      </c>
      <c r="H92" s="239"/>
      <c r="I92" s="240">
        <f>ROUND(E92*H92,2)</f>
        <v>0</v>
      </c>
      <c r="J92" s="239"/>
      <c r="K92" s="240">
        <f>ROUND(E92*J92,2)</f>
        <v>0</v>
      </c>
      <c r="L92" s="240">
        <v>21</v>
      </c>
      <c r="M92" s="240">
        <f>G92*(1+L92/100)</f>
        <v>0</v>
      </c>
      <c r="N92" s="238">
        <v>1.6000000000000001E-4</v>
      </c>
      <c r="O92" s="238">
        <f>ROUND(E92*N92,2)</f>
        <v>0</v>
      </c>
      <c r="P92" s="238">
        <v>1.2319999999999999E-2</v>
      </c>
      <c r="Q92" s="238">
        <f>ROUND(E92*P92,2)</f>
        <v>0.26</v>
      </c>
      <c r="R92" s="240" t="s">
        <v>243</v>
      </c>
      <c r="S92" s="240" t="s">
        <v>134</v>
      </c>
      <c r="T92" s="241" t="s">
        <v>134</v>
      </c>
      <c r="U92" s="223">
        <v>0.33815000000000001</v>
      </c>
      <c r="V92" s="223">
        <f>ROUND(E92*U92,2)</f>
        <v>7.1</v>
      </c>
      <c r="W92" s="223"/>
      <c r="X92" s="223" t="s">
        <v>135</v>
      </c>
      <c r="Y92" s="223" t="s">
        <v>136</v>
      </c>
      <c r="Z92" s="212"/>
      <c r="AA92" s="212"/>
      <c r="AB92" s="212"/>
      <c r="AC92" s="212"/>
      <c r="AD92" s="212"/>
      <c r="AE92" s="212"/>
      <c r="AF92" s="212"/>
      <c r="AG92" s="212" t="s">
        <v>137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58" t="s">
        <v>248</v>
      </c>
      <c r="D93" s="225"/>
      <c r="E93" s="226">
        <v>12</v>
      </c>
      <c r="F93" s="223"/>
      <c r="G93" s="223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2"/>
      <c r="AA93" s="212"/>
      <c r="AB93" s="212"/>
      <c r="AC93" s="212"/>
      <c r="AD93" s="212"/>
      <c r="AE93" s="212"/>
      <c r="AF93" s="212"/>
      <c r="AG93" s="212" t="s">
        <v>141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2">
      <c r="A94" s="219"/>
      <c r="B94" s="220"/>
      <c r="C94" s="258" t="s">
        <v>249</v>
      </c>
      <c r="D94" s="225"/>
      <c r="E94" s="226">
        <v>1</v>
      </c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2"/>
      <c r="AA94" s="212"/>
      <c r="AB94" s="212"/>
      <c r="AC94" s="212"/>
      <c r="AD94" s="212"/>
      <c r="AE94" s="212"/>
      <c r="AF94" s="212"/>
      <c r="AG94" s="212" t="s">
        <v>141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2">
      <c r="A95" s="219"/>
      <c r="B95" s="220"/>
      <c r="C95" s="258" t="s">
        <v>250</v>
      </c>
      <c r="D95" s="225"/>
      <c r="E95" s="226">
        <v>3</v>
      </c>
      <c r="F95" s="223"/>
      <c r="G95" s="223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23"/>
      <c r="Z95" s="212"/>
      <c r="AA95" s="212"/>
      <c r="AB95" s="212"/>
      <c r="AC95" s="212"/>
      <c r="AD95" s="212"/>
      <c r="AE95" s="212"/>
      <c r="AF95" s="212"/>
      <c r="AG95" s="212" t="s">
        <v>141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2">
      <c r="A96" s="219"/>
      <c r="B96" s="220"/>
      <c r="C96" s="258" t="s">
        <v>251</v>
      </c>
      <c r="D96" s="225"/>
      <c r="E96" s="226"/>
      <c r="F96" s="223"/>
      <c r="G96" s="223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2"/>
      <c r="AA96" s="212"/>
      <c r="AB96" s="212"/>
      <c r="AC96" s="212"/>
      <c r="AD96" s="212"/>
      <c r="AE96" s="212"/>
      <c r="AF96" s="212"/>
      <c r="AG96" s="212" t="s">
        <v>141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2">
      <c r="A97" s="219"/>
      <c r="B97" s="220"/>
      <c r="C97" s="258" t="s">
        <v>252</v>
      </c>
      <c r="D97" s="225"/>
      <c r="E97" s="226">
        <v>5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2"/>
      <c r="AA97" s="212"/>
      <c r="AB97" s="212"/>
      <c r="AC97" s="212"/>
      <c r="AD97" s="212"/>
      <c r="AE97" s="212"/>
      <c r="AF97" s="212"/>
      <c r="AG97" s="212" t="s">
        <v>141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ht="22.5" outlineLevel="1" x14ac:dyDescent="0.2">
      <c r="A98" s="235">
        <v>33</v>
      </c>
      <c r="B98" s="236" t="s">
        <v>253</v>
      </c>
      <c r="C98" s="256" t="s">
        <v>254</v>
      </c>
      <c r="D98" s="237" t="s">
        <v>177</v>
      </c>
      <c r="E98" s="238">
        <v>20.5</v>
      </c>
      <c r="F98" s="239"/>
      <c r="G98" s="240">
        <f>ROUND(E98*F98,2)</f>
        <v>0</v>
      </c>
      <c r="H98" s="239"/>
      <c r="I98" s="240">
        <f>ROUND(E98*H98,2)</f>
        <v>0</v>
      </c>
      <c r="J98" s="239"/>
      <c r="K98" s="240">
        <f>ROUND(E98*J98,2)</f>
        <v>0</v>
      </c>
      <c r="L98" s="240">
        <v>21</v>
      </c>
      <c r="M98" s="240">
        <f>G98*(1+L98/100)</f>
        <v>0</v>
      </c>
      <c r="N98" s="238">
        <v>1.6000000000000001E-4</v>
      </c>
      <c r="O98" s="238">
        <f>ROUND(E98*N98,2)</f>
        <v>0</v>
      </c>
      <c r="P98" s="238">
        <v>1.584E-2</v>
      </c>
      <c r="Q98" s="238">
        <f>ROUND(E98*P98,2)</f>
        <v>0.32</v>
      </c>
      <c r="R98" s="240" t="s">
        <v>243</v>
      </c>
      <c r="S98" s="240" t="s">
        <v>134</v>
      </c>
      <c r="T98" s="241" t="s">
        <v>134</v>
      </c>
      <c r="U98" s="223">
        <v>0.41909999999999997</v>
      </c>
      <c r="V98" s="223">
        <f>ROUND(E98*U98,2)</f>
        <v>8.59</v>
      </c>
      <c r="W98" s="223"/>
      <c r="X98" s="223" t="s">
        <v>135</v>
      </c>
      <c r="Y98" s="223" t="s">
        <v>136</v>
      </c>
      <c r="Z98" s="212"/>
      <c r="AA98" s="212"/>
      <c r="AB98" s="212"/>
      <c r="AC98" s="212"/>
      <c r="AD98" s="212"/>
      <c r="AE98" s="212"/>
      <c r="AF98" s="212"/>
      <c r="AG98" s="212" t="s">
        <v>137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2" x14ac:dyDescent="0.2">
      <c r="A99" s="219"/>
      <c r="B99" s="220"/>
      <c r="C99" s="258" t="s">
        <v>255</v>
      </c>
      <c r="D99" s="225"/>
      <c r="E99" s="226">
        <v>5.5</v>
      </c>
      <c r="F99" s="223"/>
      <c r="G99" s="223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2"/>
      <c r="AA99" s="212"/>
      <c r="AB99" s="212"/>
      <c r="AC99" s="212"/>
      <c r="AD99" s="212"/>
      <c r="AE99" s="212"/>
      <c r="AF99" s="212"/>
      <c r="AG99" s="212" t="s">
        <v>141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2">
      <c r="A100" s="219"/>
      <c r="B100" s="220"/>
      <c r="C100" s="258" t="s">
        <v>256</v>
      </c>
      <c r="D100" s="225"/>
      <c r="E100" s="226">
        <v>15</v>
      </c>
      <c r="F100" s="223"/>
      <c r="G100" s="223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23"/>
      <c r="Z100" s="212"/>
      <c r="AA100" s="212"/>
      <c r="AB100" s="212"/>
      <c r="AC100" s="212"/>
      <c r="AD100" s="212"/>
      <c r="AE100" s="212"/>
      <c r="AF100" s="212"/>
      <c r="AG100" s="212" t="s">
        <v>141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2.5" outlineLevel="1" x14ac:dyDescent="0.2">
      <c r="A101" s="235">
        <v>34</v>
      </c>
      <c r="B101" s="236" t="s">
        <v>257</v>
      </c>
      <c r="C101" s="256" t="s">
        <v>258</v>
      </c>
      <c r="D101" s="237" t="s">
        <v>177</v>
      </c>
      <c r="E101" s="238">
        <v>3</v>
      </c>
      <c r="F101" s="239"/>
      <c r="G101" s="240">
        <f>ROUND(E101*F101,2)</f>
        <v>0</v>
      </c>
      <c r="H101" s="239"/>
      <c r="I101" s="240">
        <f>ROUND(E101*H101,2)</f>
        <v>0</v>
      </c>
      <c r="J101" s="239"/>
      <c r="K101" s="240">
        <f>ROUND(E101*J101,2)</f>
        <v>0</v>
      </c>
      <c r="L101" s="240">
        <v>21</v>
      </c>
      <c r="M101" s="240">
        <f>G101*(1+L101/100)</f>
        <v>0</v>
      </c>
      <c r="N101" s="238">
        <v>1.6000000000000001E-4</v>
      </c>
      <c r="O101" s="238">
        <f>ROUND(E101*N101,2)</f>
        <v>0</v>
      </c>
      <c r="P101" s="238">
        <v>3.5749999999999997E-2</v>
      </c>
      <c r="Q101" s="238">
        <f>ROUND(E101*P101,2)</f>
        <v>0.11</v>
      </c>
      <c r="R101" s="240" t="s">
        <v>243</v>
      </c>
      <c r="S101" s="240" t="s">
        <v>134</v>
      </c>
      <c r="T101" s="241" t="s">
        <v>134</v>
      </c>
      <c r="U101" s="223">
        <v>0.4733</v>
      </c>
      <c r="V101" s="223">
        <f>ROUND(E101*U101,2)</f>
        <v>1.42</v>
      </c>
      <c r="W101" s="223"/>
      <c r="X101" s="223" t="s">
        <v>135</v>
      </c>
      <c r="Y101" s="223" t="s">
        <v>136</v>
      </c>
      <c r="Z101" s="212"/>
      <c r="AA101" s="212"/>
      <c r="AB101" s="212"/>
      <c r="AC101" s="212"/>
      <c r="AD101" s="212"/>
      <c r="AE101" s="212"/>
      <c r="AF101" s="212"/>
      <c r="AG101" s="212" t="s">
        <v>137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2">
      <c r="A102" s="219"/>
      <c r="B102" s="220"/>
      <c r="C102" s="258" t="s">
        <v>259</v>
      </c>
      <c r="D102" s="225"/>
      <c r="E102" s="226">
        <v>3</v>
      </c>
      <c r="F102" s="223"/>
      <c r="G102" s="22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2"/>
      <c r="AA102" s="212"/>
      <c r="AB102" s="212"/>
      <c r="AC102" s="212"/>
      <c r="AD102" s="212"/>
      <c r="AE102" s="212"/>
      <c r="AF102" s="212"/>
      <c r="AG102" s="212" t="s">
        <v>141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33.75" outlineLevel="1" x14ac:dyDescent="0.2">
      <c r="A103" s="235">
        <v>35</v>
      </c>
      <c r="B103" s="236" t="s">
        <v>260</v>
      </c>
      <c r="C103" s="256" t="s">
        <v>261</v>
      </c>
      <c r="D103" s="237" t="s">
        <v>177</v>
      </c>
      <c r="E103" s="238">
        <v>21</v>
      </c>
      <c r="F103" s="239"/>
      <c r="G103" s="240">
        <f>ROUND(E103*F103,2)</f>
        <v>0</v>
      </c>
      <c r="H103" s="239"/>
      <c r="I103" s="240">
        <f>ROUND(E103*H103,2)</f>
        <v>0</v>
      </c>
      <c r="J103" s="239"/>
      <c r="K103" s="240">
        <f>ROUND(E103*J103,2)</f>
        <v>0</v>
      </c>
      <c r="L103" s="240">
        <v>21</v>
      </c>
      <c r="M103" s="240">
        <f>G103*(1+L103/100)</f>
        <v>0</v>
      </c>
      <c r="N103" s="238">
        <v>1.4670000000000001E-2</v>
      </c>
      <c r="O103" s="238">
        <f>ROUND(E103*N103,2)</f>
        <v>0.31</v>
      </c>
      <c r="P103" s="238">
        <v>0</v>
      </c>
      <c r="Q103" s="238">
        <f>ROUND(E103*P103,2)</f>
        <v>0</v>
      </c>
      <c r="R103" s="240" t="s">
        <v>243</v>
      </c>
      <c r="S103" s="240" t="s">
        <v>134</v>
      </c>
      <c r="T103" s="241" t="s">
        <v>134</v>
      </c>
      <c r="U103" s="223">
        <v>0.41599999999999998</v>
      </c>
      <c r="V103" s="223">
        <f>ROUND(E103*U103,2)</f>
        <v>8.74</v>
      </c>
      <c r="W103" s="223"/>
      <c r="X103" s="223" t="s">
        <v>135</v>
      </c>
      <c r="Y103" s="223" t="s">
        <v>136</v>
      </c>
      <c r="Z103" s="212"/>
      <c r="AA103" s="212"/>
      <c r="AB103" s="212"/>
      <c r="AC103" s="212"/>
      <c r="AD103" s="212"/>
      <c r="AE103" s="212"/>
      <c r="AF103" s="212"/>
      <c r="AG103" s="212" t="s">
        <v>137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">
      <c r="A104" s="219"/>
      <c r="B104" s="220"/>
      <c r="C104" s="258" t="s">
        <v>248</v>
      </c>
      <c r="D104" s="225"/>
      <c r="E104" s="226">
        <v>12</v>
      </c>
      <c r="F104" s="223"/>
      <c r="G104" s="223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2"/>
      <c r="AA104" s="212"/>
      <c r="AB104" s="212"/>
      <c r="AC104" s="212"/>
      <c r="AD104" s="212"/>
      <c r="AE104" s="212"/>
      <c r="AF104" s="212"/>
      <c r="AG104" s="212" t="s">
        <v>141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2">
      <c r="A105" s="219"/>
      <c r="B105" s="220"/>
      <c r="C105" s="258" t="s">
        <v>249</v>
      </c>
      <c r="D105" s="225"/>
      <c r="E105" s="226">
        <v>1</v>
      </c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2"/>
      <c r="AA105" s="212"/>
      <c r="AB105" s="212"/>
      <c r="AC105" s="212"/>
      <c r="AD105" s="212"/>
      <c r="AE105" s="212"/>
      <c r="AF105" s="212"/>
      <c r="AG105" s="212" t="s">
        <v>141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19"/>
      <c r="B106" s="220"/>
      <c r="C106" s="258" t="s">
        <v>250</v>
      </c>
      <c r="D106" s="225"/>
      <c r="E106" s="226">
        <v>3</v>
      </c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2"/>
      <c r="AA106" s="212"/>
      <c r="AB106" s="212"/>
      <c r="AC106" s="212"/>
      <c r="AD106" s="212"/>
      <c r="AE106" s="212"/>
      <c r="AF106" s="212"/>
      <c r="AG106" s="212" t="s">
        <v>141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2">
      <c r="A107" s="219"/>
      <c r="B107" s="220"/>
      <c r="C107" s="258" t="s">
        <v>251</v>
      </c>
      <c r="D107" s="225"/>
      <c r="E107" s="226"/>
      <c r="F107" s="223"/>
      <c r="G107" s="223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23"/>
      <c r="Z107" s="212"/>
      <c r="AA107" s="212"/>
      <c r="AB107" s="212"/>
      <c r="AC107" s="212"/>
      <c r="AD107" s="212"/>
      <c r="AE107" s="212"/>
      <c r="AF107" s="212"/>
      <c r="AG107" s="212" t="s">
        <v>141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2">
      <c r="A108" s="219"/>
      <c r="B108" s="220"/>
      <c r="C108" s="258" t="s">
        <v>252</v>
      </c>
      <c r="D108" s="225"/>
      <c r="E108" s="226">
        <v>5</v>
      </c>
      <c r="F108" s="223"/>
      <c r="G108" s="223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2"/>
      <c r="AA108" s="212"/>
      <c r="AB108" s="212"/>
      <c r="AC108" s="212"/>
      <c r="AD108" s="212"/>
      <c r="AE108" s="212"/>
      <c r="AF108" s="212"/>
      <c r="AG108" s="212" t="s">
        <v>141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33.75" outlineLevel="1" x14ac:dyDescent="0.2">
      <c r="A109" s="235">
        <v>36</v>
      </c>
      <c r="B109" s="236" t="s">
        <v>262</v>
      </c>
      <c r="C109" s="256" t="s">
        <v>263</v>
      </c>
      <c r="D109" s="237" t="s">
        <v>177</v>
      </c>
      <c r="E109" s="238">
        <v>20.5</v>
      </c>
      <c r="F109" s="239"/>
      <c r="G109" s="240">
        <f>ROUND(E109*F109,2)</f>
        <v>0</v>
      </c>
      <c r="H109" s="239"/>
      <c r="I109" s="240">
        <f>ROUND(E109*H109,2)</f>
        <v>0</v>
      </c>
      <c r="J109" s="239"/>
      <c r="K109" s="240">
        <f>ROUND(E109*J109,2)</f>
        <v>0</v>
      </c>
      <c r="L109" s="240">
        <v>21</v>
      </c>
      <c r="M109" s="240">
        <f>G109*(1+L109/100)</f>
        <v>0</v>
      </c>
      <c r="N109" s="238">
        <v>1.602E-2</v>
      </c>
      <c r="O109" s="238">
        <f>ROUND(E109*N109,2)</f>
        <v>0.33</v>
      </c>
      <c r="P109" s="238">
        <v>0</v>
      </c>
      <c r="Q109" s="238">
        <f>ROUND(E109*P109,2)</f>
        <v>0</v>
      </c>
      <c r="R109" s="240" t="s">
        <v>243</v>
      </c>
      <c r="S109" s="240" t="s">
        <v>134</v>
      </c>
      <c r="T109" s="241" t="s">
        <v>134</v>
      </c>
      <c r="U109" s="223">
        <v>0.496</v>
      </c>
      <c r="V109" s="223">
        <f>ROUND(E109*U109,2)</f>
        <v>10.17</v>
      </c>
      <c r="W109" s="223"/>
      <c r="X109" s="223" t="s">
        <v>135</v>
      </c>
      <c r="Y109" s="223" t="s">
        <v>136</v>
      </c>
      <c r="Z109" s="212"/>
      <c r="AA109" s="212"/>
      <c r="AB109" s="212"/>
      <c r="AC109" s="212"/>
      <c r="AD109" s="212"/>
      <c r="AE109" s="212"/>
      <c r="AF109" s="212"/>
      <c r="AG109" s="212" t="s">
        <v>137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2" x14ac:dyDescent="0.2">
      <c r="A110" s="219"/>
      <c r="B110" s="220"/>
      <c r="C110" s="258" t="s">
        <v>255</v>
      </c>
      <c r="D110" s="225"/>
      <c r="E110" s="226">
        <v>5.5</v>
      </c>
      <c r="F110" s="223"/>
      <c r="G110" s="223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23"/>
      <c r="Z110" s="212"/>
      <c r="AA110" s="212"/>
      <c r="AB110" s="212"/>
      <c r="AC110" s="212"/>
      <c r="AD110" s="212"/>
      <c r="AE110" s="212"/>
      <c r="AF110" s="212"/>
      <c r="AG110" s="212" t="s">
        <v>141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2">
      <c r="A111" s="219"/>
      <c r="B111" s="220"/>
      <c r="C111" s="258" t="s">
        <v>256</v>
      </c>
      <c r="D111" s="225"/>
      <c r="E111" s="226">
        <v>15</v>
      </c>
      <c r="F111" s="223"/>
      <c r="G111" s="223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2"/>
      <c r="AA111" s="212"/>
      <c r="AB111" s="212"/>
      <c r="AC111" s="212"/>
      <c r="AD111" s="212"/>
      <c r="AE111" s="212"/>
      <c r="AF111" s="212"/>
      <c r="AG111" s="212" t="s">
        <v>141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33.75" outlineLevel="1" x14ac:dyDescent="0.2">
      <c r="A112" s="235">
        <v>37</v>
      </c>
      <c r="B112" s="236" t="s">
        <v>264</v>
      </c>
      <c r="C112" s="256" t="s">
        <v>265</v>
      </c>
      <c r="D112" s="237" t="s">
        <v>177</v>
      </c>
      <c r="E112" s="238">
        <v>3</v>
      </c>
      <c r="F112" s="239"/>
      <c r="G112" s="240">
        <f>ROUND(E112*F112,2)</f>
        <v>0</v>
      </c>
      <c r="H112" s="239"/>
      <c r="I112" s="240">
        <f>ROUND(E112*H112,2)</f>
        <v>0</v>
      </c>
      <c r="J112" s="239"/>
      <c r="K112" s="240">
        <f>ROUND(E112*J112,2)</f>
        <v>0</v>
      </c>
      <c r="L112" s="240">
        <v>21</v>
      </c>
      <c r="M112" s="240">
        <f>G112*(1+L112/100)</f>
        <v>0</v>
      </c>
      <c r="N112" s="238">
        <v>3.9690000000000003E-2</v>
      </c>
      <c r="O112" s="238">
        <f>ROUND(E112*N112,2)</f>
        <v>0.12</v>
      </c>
      <c r="P112" s="238">
        <v>0</v>
      </c>
      <c r="Q112" s="238">
        <f>ROUND(E112*P112,2)</f>
        <v>0</v>
      </c>
      <c r="R112" s="240" t="s">
        <v>243</v>
      </c>
      <c r="S112" s="240" t="s">
        <v>134</v>
      </c>
      <c r="T112" s="241" t="s">
        <v>134</v>
      </c>
      <c r="U112" s="223">
        <v>0.72199999999999998</v>
      </c>
      <c r="V112" s="223">
        <f>ROUND(E112*U112,2)</f>
        <v>2.17</v>
      </c>
      <c r="W112" s="223"/>
      <c r="X112" s="223" t="s">
        <v>135</v>
      </c>
      <c r="Y112" s="223" t="s">
        <v>136</v>
      </c>
      <c r="Z112" s="212"/>
      <c r="AA112" s="212"/>
      <c r="AB112" s="212"/>
      <c r="AC112" s="212"/>
      <c r="AD112" s="212"/>
      <c r="AE112" s="212"/>
      <c r="AF112" s="212"/>
      <c r="AG112" s="212" t="s">
        <v>137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2" x14ac:dyDescent="0.2">
      <c r="A113" s="219"/>
      <c r="B113" s="220"/>
      <c r="C113" s="258" t="s">
        <v>259</v>
      </c>
      <c r="D113" s="225"/>
      <c r="E113" s="226">
        <v>3</v>
      </c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2"/>
      <c r="AA113" s="212"/>
      <c r="AB113" s="212"/>
      <c r="AC113" s="212"/>
      <c r="AD113" s="212"/>
      <c r="AE113" s="212"/>
      <c r="AF113" s="212"/>
      <c r="AG113" s="212" t="s">
        <v>141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2.5" outlineLevel="1" x14ac:dyDescent="0.2">
      <c r="A114" s="235">
        <v>38</v>
      </c>
      <c r="B114" s="236" t="s">
        <v>266</v>
      </c>
      <c r="C114" s="256" t="s">
        <v>267</v>
      </c>
      <c r="D114" s="237" t="s">
        <v>152</v>
      </c>
      <c r="E114" s="238">
        <v>112.26600000000001</v>
      </c>
      <c r="F114" s="239"/>
      <c r="G114" s="240">
        <f>ROUND(E114*F114,2)</f>
        <v>0</v>
      </c>
      <c r="H114" s="239"/>
      <c r="I114" s="240">
        <f>ROUND(E114*H114,2)</f>
        <v>0</v>
      </c>
      <c r="J114" s="239"/>
      <c r="K114" s="240">
        <f>ROUND(E114*J114,2)</f>
        <v>0</v>
      </c>
      <c r="L114" s="240">
        <v>21</v>
      </c>
      <c r="M114" s="240">
        <f>G114*(1+L114/100)</f>
        <v>0</v>
      </c>
      <c r="N114" s="238">
        <v>1.452E-2</v>
      </c>
      <c r="O114" s="238">
        <f>ROUND(E114*N114,2)</f>
        <v>1.63</v>
      </c>
      <c r="P114" s="238">
        <v>0</v>
      </c>
      <c r="Q114" s="238">
        <f>ROUND(E114*P114,2)</f>
        <v>0</v>
      </c>
      <c r="R114" s="240" t="s">
        <v>243</v>
      </c>
      <c r="S114" s="240" t="s">
        <v>134</v>
      </c>
      <c r="T114" s="241" t="s">
        <v>134</v>
      </c>
      <c r="U114" s="223">
        <v>0.27</v>
      </c>
      <c r="V114" s="223">
        <f>ROUND(E114*U114,2)</f>
        <v>30.31</v>
      </c>
      <c r="W114" s="223"/>
      <c r="X114" s="223" t="s">
        <v>135</v>
      </c>
      <c r="Y114" s="223" t="s">
        <v>136</v>
      </c>
      <c r="Z114" s="212"/>
      <c r="AA114" s="212"/>
      <c r="AB114" s="212"/>
      <c r="AC114" s="212"/>
      <c r="AD114" s="212"/>
      <c r="AE114" s="212"/>
      <c r="AF114" s="212"/>
      <c r="AG114" s="212" t="s">
        <v>137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">
      <c r="A115" s="219"/>
      <c r="B115" s="220"/>
      <c r="C115" s="257" t="s">
        <v>268</v>
      </c>
      <c r="D115" s="242"/>
      <c r="E115" s="242"/>
      <c r="F115" s="242"/>
      <c r="G115" s="242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2"/>
      <c r="AA115" s="212"/>
      <c r="AB115" s="212"/>
      <c r="AC115" s="212"/>
      <c r="AD115" s="212"/>
      <c r="AE115" s="212"/>
      <c r="AF115" s="212"/>
      <c r="AG115" s="212" t="s">
        <v>139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2" x14ac:dyDescent="0.2">
      <c r="A116" s="219"/>
      <c r="B116" s="220"/>
      <c r="C116" s="258" t="s">
        <v>269</v>
      </c>
      <c r="D116" s="225"/>
      <c r="E116" s="226">
        <v>6.2160000000000002</v>
      </c>
      <c r="F116" s="223"/>
      <c r="G116" s="223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23"/>
      <c r="Z116" s="212"/>
      <c r="AA116" s="212"/>
      <c r="AB116" s="212"/>
      <c r="AC116" s="212"/>
      <c r="AD116" s="212"/>
      <c r="AE116" s="212"/>
      <c r="AF116" s="212"/>
      <c r="AG116" s="212" t="s">
        <v>141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2">
      <c r="A117" s="219"/>
      <c r="B117" s="220"/>
      <c r="C117" s="258" t="s">
        <v>237</v>
      </c>
      <c r="D117" s="225"/>
      <c r="E117" s="226">
        <v>106.05</v>
      </c>
      <c r="F117" s="223"/>
      <c r="G117" s="223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2"/>
      <c r="AA117" s="212"/>
      <c r="AB117" s="212"/>
      <c r="AC117" s="212"/>
      <c r="AD117" s="212"/>
      <c r="AE117" s="212"/>
      <c r="AF117" s="212"/>
      <c r="AG117" s="212" t="s">
        <v>141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ht="22.5" outlineLevel="1" x14ac:dyDescent="0.2">
      <c r="A118" s="235">
        <v>39</v>
      </c>
      <c r="B118" s="236" t="s">
        <v>270</v>
      </c>
      <c r="C118" s="256" t="s">
        <v>271</v>
      </c>
      <c r="D118" s="237" t="s">
        <v>152</v>
      </c>
      <c r="E118" s="238">
        <v>112.26600000000001</v>
      </c>
      <c r="F118" s="239"/>
      <c r="G118" s="240">
        <f>ROUND(E118*F118,2)</f>
        <v>0</v>
      </c>
      <c r="H118" s="239"/>
      <c r="I118" s="240">
        <f>ROUND(E118*H118,2)</f>
        <v>0</v>
      </c>
      <c r="J118" s="239"/>
      <c r="K118" s="240">
        <f>ROUND(E118*J118,2)</f>
        <v>0</v>
      </c>
      <c r="L118" s="240">
        <v>21</v>
      </c>
      <c r="M118" s="240">
        <f>G118*(1+L118/100)</f>
        <v>0</v>
      </c>
      <c r="N118" s="238">
        <v>4.0299999999999997E-3</v>
      </c>
      <c r="O118" s="238">
        <f>ROUND(E118*N118,2)</f>
        <v>0.45</v>
      </c>
      <c r="P118" s="238">
        <v>0</v>
      </c>
      <c r="Q118" s="238">
        <f>ROUND(E118*P118,2)</f>
        <v>0</v>
      </c>
      <c r="R118" s="240" t="s">
        <v>243</v>
      </c>
      <c r="S118" s="240" t="s">
        <v>134</v>
      </c>
      <c r="T118" s="241" t="s">
        <v>134</v>
      </c>
      <c r="U118" s="223">
        <v>0.156</v>
      </c>
      <c r="V118" s="223">
        <f>ROUND(E118*U118,2)</f>
        <v>17.510000000000002</v>
      </c>
      <c r="W118" s="223"/>
      <c r="X118" s="223" t="s">
        <v>135</v>
      </c>
      <c r="Y118" s="223" t="s">
        <v>136</v>
      </c>
      <c r="Z118" s="212"/>
      <c r="AA118" s="212"/>
      <c r="AB118" s="212"/>
      <c r="AC118" s="212"/>
      <c r="AD118" s="212"/>
      <c r="AE118" s="212"/>
      <c r="AF118" s="212"/>
      <c r="AG118" s="212" t="s">
        <v>137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2">
      <c r="A119" s="219"/>
      <c r="B119" s="220"/>
      <c r="C119" s="258" t="s">
        <v>272</v>
      </c>
      <c r="D119" s="225"/>
      <c r="E119" s="226">
        <v>112.26600000000001</v>
      </c>
      <c r="F119" s="223"/>
      <c r="G119" s="223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2"/>
      <c r="AA119" s="212"/>
      <c r="AB119" s="212"/>
      <c r="AC119" s="212"/>
      <c r="AD119" s="212"/>
      <c r="AE119" s="212"/>
      <c r="AF119" s="212"/>
      <c r="AG119" s="212" t="s">
        <v>141</v>
      </c>
      <c r="AH119" s="212">
        <v>5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35">
        <v>40</v>
      </c>
      <c r="B120" s="236" t="s">
        <v>273</v>
      </c>
      <c r="C120" s="256" t="s">
        <v>274</v>
      </c>
      <c r="D120" s="237" t="s">
        <v>152</v>
      </c>
      <c r="E120" s="238">
        <v>112.26600000000001</v>
      </c>
      <c r="F120" s="239"/>
      <c r="G120" s="240">
        <f>ROUND(E120*F120,2)</f>
        <v>0</v>
      </c>
      <c r="H120" s="239"/>
      <c r="I120" s="240">
        <f>ROUND(E120*H120,2)</f>
        <v>0</v>
      </c>
      <c r="J120" s="239"/>
      <c r="K120" s="240">
        <f>ROUND(E120*J120,2)</f>
        <v>0</v>
      </c>
      <c r="L120" s="240">
        <v>21</v>
      </c>
      <c r="M120" s="240">
        <f>G120*(1+L120/100)</f>
        <v>0</v>
      </c>
      <c r="N120" s="238">
        <v>1.5499999999999999E-3</v>
      </c>
      <c r="O120" s="238">
        <f>ROUND(E120*N120,2)</f>
        <v>0.17</v>
      </c>
      <c r="P120" s="238">
        <v>0</v>
      </c>
      <c r="Q120" s="238">
        <f>ROUND(E120*P120,2)</f>
        <v>0</v>
      </c>
      <c r="R120" s="240" t="s">
        <v>243</v>
      </c>
      <c r="S120" s="240" t="s">
        <v>134</v>
      </c>
      <c r="T120" s="241" t="s">
        <v>134</v>
      </c>
      <c r="U120" s="223">
        <v>9.5000000000000001E-2</v>
      </c>
      <c r="V120" s="223">
        <f>ROUND(E120*U120,2)</f>
        <v>10.67</v>
      </c>
      <c r="W120" s="223"/>
      <c r="X120" s="223" t="s">
        <v>135</v>
      </c>
      <c r="Y120" s="223" t="s">
        <v>136</v>
      </c>
      <c r="Z120" s="212"/>
      <c r="AA120" s="212"/>
      <c r="AB120" s="212"/>
      <c r="AC120" s="212"/>
      <c r="AD120" s="212"/>
      <c r="AE120" s="212"/>
      <c r="AF120" s="212"/>
      <c r="AG120" s="212" t="s">
        <v>137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2">
      <c r="A121" s="219"/>
      <c r="B121" s="220"/>
      <c r="C121" s="258" t="s">
        <v>272</v>
      </c>
      <c r="D121" s="225"/>
      <c r="E121" s="226">
        <v>112.26600000000001</v>
      </c>
      <c r="F121" s="223"/>
      <c r="G121" s="223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23"/>
      <c r="Z121" s="212"/>
      <c r="AA121" s="212"/>
      <c r="AB121" s="212"/>
      <c r="AC121" s="212"/>
      <c r="AD121" s="212"/>
      <c r="AE121" s="212"/>
      <c r="AF121" s="212"/>
      <c r="AG121" s="212" t="s">
        <v>141</v>
      </c>
      <c r="AH121" s="212">
        <v>5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ht="22.5" outlineLevel="1" x14ac:dyDescent="0.2">
      <c r="A122" s="235">
        <v>41</v>
      </c>
      <c r="B122" s="236" t="s">
        <v>275</v>
      </c>
      <c r="C122" s="256" t="s">
        <v>276</v>
      </c>
      <c r="D122" s="237" t="s">
        <v>152</v>
      </c>
      <c r="E122" s="238">
        <v>112.26600000000001</v>
      </c>
      <c r="F122" s="239"/>
      <c r="G122" s="240">
        <f>ROUND(E122*F122,2)</f>
        <v>0</v>
      </c>
      <c r="H122" s="239"/>
      <c r="I122" s="240">
        <f>ROUND(E122*H122,2)</f>
        <v>0</v>
      </c>
      <c r="J122" s="239"/>
      <c r="K122" s="240">
        <f>ROUND(E122*J122,2)</f>
        <v>0</v>
      </c>
      <c r="L122" s="240">
        <v>21</v>
      </c>
      <c r="M122" s="240">
        <f>G122*(1+L122/100)</f>
        <v>0</v>
      </c>
      <c r="N122" s="238">
        <v>0</v>
      </c>
      <c r="O122" s="238">
        <f>ROUND(E122*N122,2)</f>
        <v>0</v>
      </c>
      <c r="P122" s="238">
        <v>1.4999999999999999E-2</v>
      </c>
      <c r="Q122" s="238">
        <f>ROUND(E122*P122,2)</f>
        <v>1.68</v>
      </c>
      <c r="R122" s="240" t="s">
        <v>243</v>
      </c>
      <c r="S122" s="240" t="s">
        <v>134</v>
      </c>
      <c r="T122" s="241" t="s">
        <v>134</v>
      </c>
      <c r="U122" s="223">
        <v>0.09</v>
      </c>
      <c r="V122" s="223">
        <f>ROUND(E122*U122,2)</f>
        <v>10.1</v>
      </c>
      <c r="W122" s="223"/>
      <c r="X122" s="223" t="s">
        <v>135</v>
      </c>
      <c r="Y122" s="223" t="s">
        <v>136</v>
      </c>
      <c r="Z122" s="212"/>
      <c r="AA122" s="212"/>
      <c r="AB122" s="212"/>
      <c r="AC122" s="212"/>
      <c r="AD122" s="212"/>
      <c r="AE122" s="212"/>
      <c r="AF122" s="212"/>
      <c r="AG122" s="212" t="s">
        <v>137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2">
      <c r="A123" s="219"/>
      <c r="B123" s="220"/>
      <c r="C123" s="258" t="s">
        <v>269</v>
      </c>
      <c r="D123" s="225"/>
      <c r="E123" s="226">
        <v>6.2160000000000002</v>
      </c>
      <c r="F123" s="223"/>
      <c r="G123" s="223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23"/>
      <c r="Z123" s="212"/>
      <c r="AA123" s="212"/>
      <c r="AB123" s="212"/>
      <c r="AC123" s="212"/>
      <c r="AD123" s="212"/>
      <c r="AE123" s="212"/>
      <c r="AF123" s="212"/>
      <c r="AG123" s="212" t="s">
        <v>141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2">
      <c r="A124" s="219"/>
      <c r="B124" s="220"/>
      <c r="C124" s="258" t="s">
        <v>237</v>
      </c>
      <c r="D124" s="225"/>
      <c r="E124" s="226">
        <v>106.05</v>
      </c>
      <c r="F124" s="223"/>
      <c r="G124" s="22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2"/>
      <c r="AA124" s="212"/>
      <c r="AB124" s="212"/>
      <c r="AC124" s="212"/>
      <c r="AD124" s="212"/>
      <c r="AE124" s="212"/>
      <c r="AF124" s="212"/>
      <c r="AG124" s="212" t="s">
        <v>141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35">
        <v>42</v>
      </c>
      <c r="B125" s="236" t="s">
        <v>277</v>
      </c>
      <c r="C125" s="256" t="s">
        <v>278</v>
      </c>
      <c r="D125" s="237" t="s">
        <v>279</v>
      </c>
      <c r="E125" s="238">
        <v>4.8673799999999998</v>
      </c>
      <c r="F125" s="239"/>
      <c r="G125" s="240">
        <f>ROUND(E125*F125,2)</f>
        <v>0</v>
      </c>
      <c r="H125" s="239"/>
      <c r="I125" s="240">
        <f>ROUND(E125*H125,2)</f>
        <v>0</v>
      </c>
      <c r="J125" s="239"/>
      <c r="K125" s="240">
        <f>ROUND(E125*J125,2)</f>
        <v>0</v>
      </c>
      <c r="L125" s="240">
        <v>21</v>
      </c>
      <c r="M125" s="240">
        <f>G125*(1+L125/100)</f>
        <v>0</v>
      </c>
      <c r="N125" s="238">
        <v>2.3570000000000001E-2</v>
      </c>
      <c r="O125" s="238">
        <f>ROUND(E125*N125,2)</f>
        <v>0.11</v>
      </c>
      <c r="P125" s="238">
        <v>0</v>
      </c>
      <c r="Q125" s="238">
        <f>ROUND(E125*P125,2)</f>
        <v>0</v>
      </c>
      <c r="R125" s="240" t="s">
        <v>243</v>
      </c>
      <c r="S125" s="240" t="s">
        <v>134</v>
      </c>
      <c r="T125" s="241" t="s">
        <v>134</v>
      </c>
      <c r="U125" s="223">
        <v>0</v>
      </c>
      <c r="V125" s="223">
        <f>ROUND(E125*U125,2)</f>
        <v>0</v>
      </c>
      <c r="W125" s="223"/>
      <c r="X125" s="223" t="s">
        <v>135</v>
      </c>
      <c r="Y125" s="223" t="s">
        <v>136</v>
      </c>
      <c r="Z125" s="212"/>
      <c r="AA125" s="212"/>
      <c r="AB125" s="212"/>
      <c r="AC125" s="212"/>
      <c r="AD125" s="212"/>
      <c r="AE125" s="212"/>
      <c r="AF125" s="212"/>
      <c r="AG125" s="212" t="s">
        <v>280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2">
      <c r="A126" s="219"/>
      <c r="B126" s="220"/>
      <c r="C126" s="258" t="s">
        <v>281</v>
      </c>
      <c r="D126" s="225"/>
      <c r="E126" s="226">
        <v>0.15540000000000001</v>
      </c>
      <c r="F126" s="223"/>
      <c r="G126" s="223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23"/>
      <c r="Z126" s="212"/>
      <c r="AA126" s="212"/>
      <c r="AB126" s="212"/>
      <c r="AC126" s="212"/>
      <c r="AD126" s="212"/>
      <c r="AE126" s="212"/>
      <c r="AF126" s="212"/>
      <c r="AG126" s="212" t="s">
        <v>141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2">
      <c r="A127" s="219"/>
      <c r="B127" s="220"/>
      <c r="C127" s="258" t="s">
        <v>282</v>
      </c>
      <c r="D127" s="225"/>
      <c r="E127" s="226">
        <v>2.6512500000000001</v>
      </c>
      <c r="F127" s="223"/>
      <c r="G127" s="223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2"/>
      <c r="AA127" s="212"/>
      <c r="AB127" s="212"/>
      <c r="AC127" s="212"/>
      <c r="AD127" s="212"/>
      <c r="AE127" s="212"/>
      <c r="AF127" s="212"/>
      <c r="AG127" s="212" t="s">
        <v>141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2">
      <c r="A128" s="219"/>
      <c r="B128" s="220"/>
      <c r="C128" s="258" t="s">
        <v>283</v>
      </c>
      <c r="D128" s="225"/>
      <c r="E128" s="226">
        <v>0.86773</v>
      </c>
      <c r="F128" s="223"/>
      <c r="G128" s="223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23"/>
      <c r="Z128" s="212"/>
      <c r="AA128" s="212"/>
      <c r="AB128" s="212"/>
      <c r="AC128" s="212"/>
      <c r="AD128" s="212"/>
      <c r="AE128" s="212"/>
      <c r="AF128" s="212"/>
      <c r="AG128" s="212" t="s">
        <v>141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2">
      <c r="A129" s="219"/>
      <c r="B129" s="220"/>
      <c r="C129" s="258" t="s">
        <v>284</v>
      </c>
      <c r="D129" s="225"/>
      <c r="E129" s="226"/>
      <c r="F129" s="223"/>
      <c r="G129" s="223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2"/>
      <c r="AA129" s="212"/>
      <c r="AB129" s="212"/>
      <c r="AC129" s="212"/>
      <c r="AD129" s="212"/>
      <c r="AE129" s="212"/>
      <c r="AF129" s="212"/>
      <c r="AG129" s="212" t="s">
        <v>141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2">
      <c r="A130" s="219"/>
      <c r="B130" s="220"/>
      <c r="C130" s="258" t="s">
        <v>285</v>
      </c>
      <c r="D130" s="225"/>
      <c r="E130" s="226">
        <v>0.19500000000000001</v>
      </c>
      <c r="F130" s="223"/>
      <c r="G130" s="223"/>
      <c r="H130" s="223"/>
      <c r="I130" s="223"/>
      <c r="J130" s="223"/>
      <c r="K130" s="223"/>
      <c r="L130" s="223"/>
      <c r="M130" s="223"/>
      <c r="N130" s="222"/>
      <c r="O130" s="222"/>
      <c r="P130" s="222"/>
      <c r="Q130" s="222"/>
      <c r="R130" s="223"/>
      <c r="S130" s="223"/>
      <c r="T130" s="223"/>
      <c r="U130" s="223"/>
      <c r="V130" s="223"/>
      <c r="W130" s="223"/>
      <c r="X130" s="223"/>
      <c r="Y130" s="223"/>
      <c r="Z130" s="212"/>
      <c r="AA130" s="212"/>
      <c r="AB130" s="212"/>
      <c r="AC130" s="212"/>
      <c r="AD130" s="212"/>
      <c r="AE130" s="212"/>
      <c r="AF130" s="212"/>
      <c r="AG130" s="212" t="s">
        <v>141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2">
      <c r="A131" s="219"/>
      <c r="B131" s="220"/>
      <c r="C131" s="258" t="s">
        <v>286</v>
      </c>
      <c r="D131" s="225"/>
      <c r="E131" s="226">
        <v>2.8129999999999999E-2</v>
      </c>
      <c r="F131" s="223"/>
      <c r="G131" s="223"/>
      <c r="H131" s="223"/>
      <c r="I131" s="223"/>
      <c r="J131" s="223"/>
      <c r="K131" s="223"/>
      <c r="L131" s="223"/>
      <c r="M131" s="223"/>
      <c r="N131" s="222"/>
      <c r="O131" s="222"/>
      <c r="P131" s="222"/>
      <c r="Q131" s="222"/>
      <c r="R131" s="223"/>
      <c r="S131" s="223"/>
      <c r="T131" s="223"/>
      <c r="U131" s="223"/>
      <c r="V131" s="223"/>
      <c r="W131" s="223"/>
      <c r="X131" s="223"/>
      <c r="Y131" s="223"/>
      <c r="Z131" s="212"/>
      <c r="AA131" s="212"/>
      <c r="AB131" s="212"/>
      <c r="AC131" s="212"/>
      <c r="AD131" s="212"/>
      <c r="AE131" s="212"/>
      <c r="AF131" s="212"/>
      <c r="AG131" s="212" t="s">
        <v>141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">
      <c r="A132" s="219"/>
      <c r="B132" s="220"/>
      <c r="C132" s="258" t="s">
        <v>287</v>
      </c>
      <c r="D132" s="225"/>
      <c r="E132" s="226">
        <v>4.4630000000000003E-2</v>
      </c>
      <c r="F132" s="223"/>
      <c r="G132" s="223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2"/>
      <c r="AA132" s="212"/>
      <c r="AB132" s="212"/>
      <c r="AC132" s="212"/>
      <c r="AD132" s="212"/>
      <c r="AE132" s="212"/>
      <c r="AF132" s="212"/>
      <c r="AG132" s="212" t="s">
        <v>141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19"/>
      <c r="B133" s="220"/>
      <c r="C133" s="258" t="s">
        <v>288</v>
      </c>
      <c r="D133" s="225"/>
      <c r="E133" s="226">
        <v>0.16363</v>
      </c>
      <c r="F133" s="223"/>
      <c r="G133" s="223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23"/>
      <c r="Z133" s="212"/>
      <c r="AA133" s="212"/>
      <c r="AB133" s="212"/>
      <c r="AC133" s="212"/>
      <c r="AD133" s="212"/>
      <c r="AE133" s="212"/>
      <c r="AF133" s="212"/>
      <c r="AG133" s="212" t="s">
        <v>141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2">
      <c r="A134" s="219"/>
      <c r="B134" s="220"/>
      <c r="C134" s="258" t="s">
        <v>289</v>
      </c>
      <c r="D134" s="225"/>
      <c r="E134" s="226">
        <v>0.45</v>
      </c>
      <c r="F134" s="223"/>
      <c r="G134" s="223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23"/>
      <c r="Z134" s="212"/>
      <c r="AA134" s="212"/>
      <c r="AB134" s="212"/>
      <c r="AC134" s="212"/>
      <c r="AD134" s="212"/>
      <c r="AE134" s="212"/>
      <c r="AF134" s="212"/>
      <c r="AG134" s="212" t="s">
        <v>141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2">
      <c r="A135" s="219"/>
      <c r="B135" s="220"/>
      <c r="C135" s="258" t="s">
        <v>290</v>
      </c>
      <c r="D135" s="225"/>
      <c r="E135" s="226">
        <v>0.17100000000000001</v>
      </c>
      <c r="F135" s="223"/>
      <c r="G135" s="223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23"/>
      <c r="Z135" s="212"/>
      <c r="AA135" s="212"/>
      <c r="AB135" s="212"/>
      <c r="AC135" s="212"/>
      <c r="AD135" s="212"/>
      <c r="AE135" s="212"/>
      <c r="AF135" s="212"/>
      <c r="AG135" s="212" t="s">
        <v>141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2">
      <c r="A136" s="219"/>
      <c r="B136" s="220"/>
      <c r="C136" s="258" t="s">
        <v>251</v>
      </c>
      <c r="D136" s="225"/>
      <c r="E136" s="226"/>
      <c r="F136" s="223"/>
      <c r="G136" s="223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23"/>
      <c r="Z136" s="212"/>
      <c r="AA136" s="212"/>
      <c r="AB136" s="212"/>
      <c r="AC136" s="212"/>
      <c r="AD136" s="212"/>
      <c r="AE136" s="212"/>
      <c r="AF136" s="212"/>
      <c r="AG136" s="212" t="s">
        <v>141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2">
      <c r="A137" s="219"/>
      <c r="B137" s="220"/>
      <c r="C137" s="258" t="s">
        <v>291</v>
      </c>
      <c r="D137" s="225"/>
      <c r="E137" s="226">
        <v>0.14063000000000001</v>
      </c>
      <c r="F137" s="223"/>
      <c r="G137" s="223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23"/>
      <c r="Z137" s="212"/>
      <c r="AA137" s="212"/>
      <c r="AB137" s="212"/>
      <c r="AC137" s="212"/>
      <c r="AD137" s="212"/>
      <c r="AE137" s="212"/>
      <c r="AF137" s="212"/>
      <c r="AG137" s="212" t="s">
        <v>141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1" x14ac:dyDescent="0.2">
      <c r="A138" s="235">
        <v>43</v>
      </c>
      <c r="B138" s="236" t="s">
        <v>292</v>
      </c>
      <c r="C138" s="256" t="s">
        <v>293</v>
      </c>
      <c r="D138" s="237" t="s">
        <v>152</v>
      </c>
      <c r="E138" s="238">
        <v>1.2</v>
      </c>
      <c r="F138" s="239"/>
      <c r="G138" s="240">
        <f>ROUND(E138*F138,2)</f>
        <v>0</v>
      </c>
      <c r="H138" s="239"/>
      <c r="I138" s="240">
        <f>ROUND(E138*H138,2)</f>
        <v>0</v>
      </c>
      <c r="J138" s="239"/>
      <c r="K138" s="240">
        <f>ROUND(E138*J138,2)</f>
        <v>0</v>
      </c>
      <c r="L138" s="240">
        <v>21</v>
      </c>
      <c r="M138" s="240">
        <f>G138*(1+L138/100)</f>
        <v>0</v>
      </c>
      <c r="N138" s="238">
        <v>2.257E-2</v>
      </c>
      <c r="O138" s="238">
        <f>ROUND(E138*N138,2)</f>
        <v>0.03</v>
      </c>
      <c r="P138" s="238">
        <v>0</v>
      </c>
      <c r="Q138" s="238">
        <f>ROUND(E138*P138,2)</f>
        <v>0</v>
      </c>
      <c r="R138" s="240" t="s">
        <v>243</v>
      </c>
      <c r="S138" s="240" t="s">
        <v>134</v>
      </c>
      <c r="T138" s="241" t="s">
        <v>134</v>
      </c>
      <c r="U138" s="223">
        <v>0.28699999999999998</v>
      </c>
      <c r="V138" s="223">
        <f>ROUND(E138*U138,2)</f>
        <v>0.34</v>
      </c>
      <c r="W138" s="223"/>
      <c r="X138" s="223" t="s">
        <v>135</v>
      </c>
      <c r="Y138" s="223" t="s">
        <v>136</v>
      </c>
      <c r="Z138" s="212"/>
      <c r="AA138" s="212"/>
      <c r="AB138" s="212"/>
      <c r="AC138" s="212"/>
      <c r="AD138" s="212"/>
      <c r="AE138" s="212"/>
      <c r="AF138" s="212"/>
      <c r="AG138" s="212" t="s">
        <v>137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2">
      <c r="A139" s="219"/>
      <c r="B139" s="220"/>
      <c r="C139" s="258" t="s">
        <v>294</v>
      </c>
      <c r="D139" s="225"/>
      <c r="E139" s="226">
        <v>1.2</v>
      </c>
      <c r="F139" s="223"/>
      <c r="G139" s="22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2"/>
      <c r="AA139" s="212"/>
      <c r="AB139" s="212"/>
      <c r="AC139" s="212"/>
      <c r="AD139" s="212"/>
      <c r="AE139" s="212"/>
      <c r="AF139" s="212"/>
      <c r="AG139" s="212" t="s">
        <v>141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2.5" outlineLevel="1" x14ac:dyDescent="0.2">
      <c r="A140" s="235">
        <v>44</v>
      </c>
      <c r="B140" s="236" t="s">
        <v>295</v>
      </c>
      <c r="C140" s="256" t="s">
        <v>296</v>
      </c>
      <c r="D140" s="237" t="s">
        <v>152</v>
      </c>
      <c r="E140" s="238">
        <v>70</v>
      </c>
      <c r="F140" s="239"/>
      <c r="G140" s="240">
        <f>ROUND(E140*F140,2)</f>
        <v>0</v>
      </c>
      <c r="H140" s="239"/>
      <c r="I140" s="240">
        <f>ROUND(E140*H140,2)</f>
        <v>0</v>
      </c>
      <c r="J140" s="239"/>
      <c r="K140" s="240">
        <f>ROUND(E140*J140,2)</f>
        <v>0</v>
      </c>
      <c r="L140" s="240">
        <v>21</v>
      </c>
      <c r="M140" s="240">
        <f>G140*(1+L140/100)</f>
        <v>0</v>
      </c>
      <c r="N140" s="238">
        <v>1.426E-2</v>
      </c>
      <c r="O140" s="238">
        <f>ROUND(E140*N140,2)</f>
        <v>1</v>
      </c>
      <c r="P140" s="238">
        <v>0</v>
      </c>
      <c r="Q140" s="238">
        <f>ROUND(E140*P140,2)</f>
        <v>0</v>
      </c>
      <c r="R140" s="240" t="s">
        <v>243</v>
      </c>
      <c r="S140" s="240" t="s">
        <v>134</v>
      </c>
      <c r="T140" s="241" t="s">
        <v>134</v>
      </c>
      <c r="U140" s="223">
        <v>0.16200000000000001</v>
      </c>
      <c r="V140" s="223">
        <f>ROUND(E140*U140,2)</f>
        <v>11.34</v>
      </c>
      <c r="W140" s="223"/>
      <c r="X140" s="223" t="s">
        <v>135</v>
      </c>
      <c r="Y140" s="223" t="s">
        <v>136</v>
      </c>
      <c r="Z140" s="212"/>
      <c r="AA140" s="212"/>
      <c r="AB140" s="212"/>
      <c r="AC140" s="212"/>
      <c r="AD140" s="212"/>
      <c r="AE140" s="212"/>
      <c r="AF140" s="212"/>
      <c r="AG140" s="212" t="s">
        <v>137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2" x14ac:dyDescent="0.2">
      <c r="A141" s="219"/>
      <c r="B141" s="220"/>
      <c r="C141" s="258" t="s">
        <v>297</v>
      </c>
      <c r="D141" s="225"/>
      <c r="E141" s="226">
        <v>70</v>
      </c>
      <c r="F141" s="223"/>
      <c r="G141" s="223"/>
      <c r="H141" s="223"/>
      <c r="I141" s="223"/>
      <c r="J141" s="223"/>
      <c r="K141" s="223"/>
      <c r="L141" s="223"/>
      <c r="M141" s="223"/>
      <c r="N141" s="222"/>
      <c r="O141" s="222"/>
      <c r="P141" s="222"/>
      <c r="Q141" s="222"/>
      <c r="R141" s="223"/>
      <c r="S141" s="223"/>
      <c r="T141" s="223"/>
      <c r="U141" s="223"/>
      <c r="V141" s="223"/>
      <c r="W141" s="223"/>
      <c r="X141" s="223"/>
      <c r="Y141" s="223"/>
      <c r="Z141" s="212"/>
      <c r="AA141" s="212"/>
      <c r="AB141" s="212"/>
      <c r="AC141" s="212"/>
      <c r="AD141" s="212"/>
      <c r="AE141" s="212"/>
      <c r="AF141" s="212"/>
      <c r="AG141" s="212" t="s">
        <v>141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35">
        <v>45</v>
      </c>
      <c r="B142" s="236" t="s">
        <v>298</v>
      </c>
      <c r="C142" s="256" t="s">
        <v>299</v>
      </c>
      <c r="D142" s="237" t="s">
        <v>152</v>
      </c>
      <c r="E142" s="238">
        <v>70</v>
      </c>
      <c r="F142" s="239"/>
      <c r="G142" s="240">
        <f>ROUND(E142*F142,2)</f>
        <v>0</v>
      </c>
      <c r="H142" s="239"/>
      <c r="I142" s="240">
        <f>ROUND(E142*H142,2)</f>
        <v>0</v>
      </c>
      <c r="J142" s="239"/>
      <c r="K142" s="240">
        <f>ROUND(E142*J142,2)</f>
        <v>0</v>
      </c>
      <c r="L142" s="240">
        <v>21</v>
      </c>
      <c r="M142" s="240">
        <f>G142*(1+L142/100)</f>
        <v>0</v>
      </c>
      <c r="N142" s="238">
        <v>0</v>
      </c>
      <c r="O142" s="238">
        <f>ROUND(E142*N142,2)</f>
        <v>0</v>
      </c>
      <c r="P142" s="238">
        <v>1.4E-2</v>
      </c>
      <c r="Q142" s="238">
        <f>ROUND(E142*P142,2)</f>
        <v>0.98</v>
      </c>
      <c r="R142" s="240" t="s">
        <v>243</v>
      </c>
      <c r="S142" s="240" t="s">
        <v>134</v>
      </c>
      <c r="T142" s="241" t="s">
        <v>134</v>
      </c>
      <c r="U142" s="223">
        <v>0.08</v>
      </c>
      <c r="V142" s="223">
        <f>ROUND(E142*U142,2)</f>
        <v>5.6</v>
      </c>
      <c r="W142" s="223"/>
      <c r="X142" s="223" t="s">
        <v>135</v>
      </c>
      <c r="Y142" s="223" t="s">
        <v>136</v>
      </c>
      <c r="Z142" s="212"/>
      <c r="AA142" s="212"/>
      <c r="AB142" s="212"/>
      <c r="AC142" s="212"/>
      <c r="AD142" s="212"/>
      <c r="AE142" s="212"/>
      <c r="AF142" s="212"/>
      <c r="AG142" s="212" t="s">
        <v>137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2">
      <c r="A143" s="219"/>
      <c r="B143" s="220"/>
      <c r="C143" s="258" t="s">
        <v>300</v>
      </c>
      <c r="D143" s="225"/>
      <c r="E143" s="226">
        <v>70</v>
      </c>
      <c r="F143" s="223"/>
      <c r="G143" s="223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23"/>
      <c r="Z143" s="212"/>
      <c r="AA143" s="212"/>
      <c r="AB143" s="212"/>
      <c r="AC143" s="212"/>
      <c r="AD143" s="212"/>
      <c r="AE143" s="212"/>
      <c r="AF143" s="212"/>
      <c r="AG143" s="212" t="s">
        <v>141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22.5" outlineLevel="1" x14ac:dyDescent="0.2">
      <c r="A144" s="235">
        <v>46</v>
      </c>
      <c r="B144" s="236" t="s">
        <v>301</v>
      </c>
      <c r="C144" s="256" t="s">
        <v>302</v>
      </c>
      <c r="D144" s="237" t="s">
        <v>177</v>
      </c>
      <c r="E144" s="238">
        <v>25.8</v>
      </c>
      <c r="F144" s="239"/>
      <c r="G144" s="240">
        <f>ROUND(E144*F144,2)</f>
        <v>0</v>
      </c>
      <c r="H144" s="239"/>
      <c r="I144" s="240">
        <f>ROUND(E144*H144,2)</f>
        <v>0</v>
      </c>
      <c r="J144" s="239"/>
      <c r="K144" s="240">
        <f>ROUND(E144*J144,2)</f>
        <v>0</v>
      </c>
      <c r="L144" s="240">
        <v>21</v>
      </c>
      <c r="M144" s="240">
        <f>G144*(1+L144/100)</f>
        <v>0</v>
      </c>
      <c r="N144" s="238">
        <v>1.6000000000000001E-4</v>
      </c>
      <c r="O144" s="238">
        <f>ROUND(E144*N144,2)</f>
        <v>0</v>
      </c>
      <c r="P144" s="238">
        <v>0</v>
      </c>
      <c r="Q144" s="238">
        <f>ROUND(E144*P144,2)</f>
        <v>0</v>
      </c>
      <c r="R144" s="240" t="s">
        <v>243</v>
      </c>
      <c r="S144" s="240" t="s">
        <v>134</v>
      </c>
      <c r="T144" s="241" t="s">
        <v>134</v>
      </c>
      <c r="U144" s="223">
        <v>0.158</v>
      </c>
      <c r="V144" s="223">
        <f>ROUND(E144*U144,2)</f>
        <v>4.08</v>
      </c>
      <c r="W144" s="223"/>
      <c r="X144" s="223" t="s">
        <v>135</v>
      </c>
      <c r="Y144" s="223" t="s">
        <v>136</v>
      </c>
      <c r="Z144" s="212"/>
      <c r="AA144" s="212"/>
      <c r="AB144" s="212"/>
      <c r="AC144" s="212"/>
      <c r="AD144" s="212"/>
      <c r="AE144" s="212"/>
      <c r="AF144" s="212"/>
      <c r="AG144" s="212" t="s">
        <v>137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2" x14ac:dyDescent="0.2">
      <c r="A145" s="219"/>
      <c r="B145" s="220"/>
      <c r="C145" s="258" t="s">
        <v>303</v>
      </c>
      <c r="D145" s="225"/>
      <c r="E145" s="226">
        <v>14</v>
      </c>
      <c r="F145" s="223"/>
      <c r="G145" s="223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23"/>
      <c r="Z145" s="212"/>
      <c r="AA145" s="212"/>
      <c r="AB145" s="212"/>
      <c r="AC145" s="212"/>
      <c r="AD145" s="212"/>
      <c r="AE145" s="212"/>
      <c r="AF145" s="212"/>
      <c r="AG145" s="212" t="s">
        <v>141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2">
      <c r="A146" s="219"/>
      <c r="B146" s="220"/>
      <c r="C146" s="258" t="s">
        <v>304</v>
      </c>
      <c r="D146" s="225"/>
      <c r="E146" s="226">
        <v>3.8</v>
      </c>
      <c r="F146" s="223"/>
      <c r="G146" s="223"/>
      <c r="H146" s="223"/>
      <c r="I146" s="223"/>
      <c r="J146" s="223"/>
      <c r="K146" s="223"/>
      <c r="L146" s="223"/>
      <c r="M146" s="223"/>
      <c r="N146" s="222"/>
      <c r="O146" s="222"/>
      <c r="P146" s="222"/>
      <c r="Q146" s="222"/>
      <c r="R146" s="223"/>
      <c r="S146" s="223"/>
      <c r="T146" s="223"/>
      <c r="U146" s="223"/>
      <c r="V146" s="223"/>
      <c r="W146" s="223"/>
      <c r="X146" s="223"/>
      <c r="Y146" s="223"/>
      <c r="Z146" s="212"/>
      <c r="AA146" s="212"/>
      <c r="AB146" s="212"/>
      <c r="AC146" s="212"/>
      <c r="AD146" s="212"/>
      <c r="AE146" s="212"/>
      <c r="AF146" s="212"/>
      <c r="AG146" s="212" t="s">
        <v>141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2">
      <c r="A147" s="219"/>
      <c r="B147" s="220"/>
      <c r="C147" s="258" t="s">
        <v>305</v>
      </c>
      <c r="D147" s="225"/>
      <c r="E147" s="226">
        <v>8</v>
      </c>
      <c r="F147" s="223"/>
      <c r="G147" s="223"/>
      <c r="H147" s="223"/>
      <c r="I147" s="223"/>
      <c r="J147" s="223"/>
      <c r="K147" s="223"/>
      <c r="L147" s="223"/>
      <c r="M147" s="223"/>
      <c r="N147" s="222"/>
      <c r="O147" s="222"/>
      <c r="P147" s="222"/>
      <c r="Q147" s="222"/>
      <c r="R147" s="223"/>
      <c r="S147" s="223"/>
      <c r="T147" s="223"/>
      <c r="U147" s="223"/>
      <c r="V147" s="223"/>
      <c r="W147" s="223"/>
      <c r="X147" s="223"/>
      <c r="Y147" s="223"/>
      <c r="Z147" s="212"/>
      <c r="AA147" s="212"/>
      <c r="AB147" s="212"/>
      <c r="AC147" s="212"/>
      <c r="AD147" s="212"/>
      <c r="AE147" s="212"/>
      <c r="AF147" s="212"/>
      <c r="AG147" s="212" t="s">
        <v>141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ht="22.5" outlineLevel="1" x14ac:dyDescent="0.2">
      <c r="A148" s="235">
        <v>47</v>
      </c>
      <c r="B148" s="236" t="s">
        <v>306</v>
      </c>
      <c r="C148" s="256" t="s">
        <v>307</v>
      </c>
      <c r="D148" s="237" t="s">
        <v>177</v>
      </c>
      <c r="E148" s="238">
        <v>12.4</v>
      </c>
      <c r="F148" s="239"/>
      <c r="G148" s="240">
        <f>ROUND(E148*F148,2)</f>
        <v>0</v>
      </c>
      <c r="H148" s="239"/>
      <c r="I148" s="240">
        <f>ROUND(E148*H148,2)</f>
        <v>0</v>
      </c>
      <c r="J148" s="239"/>
      <c r="K148" s="240">
        <f>ROUND(E148*J148,2)</f>
        <v>0</v>
      </c>
      <c r="L148" s="240">
        <v>21</v>
      </c>
      <c r="M148" s="240">
        <f>G148*(1+L148/100)</f>
        <v>0</v>
      </c>
      <c r="N148" s="238">
        <v>1.6000000000000001E-4</v>
      </c>
      <c r="O148" s="238">
        <f>ROUND(E148*N148,2)</f>
        <v>0</v>
      </c>
      <c r="P148" s="238">
        <v>0</v>
      </c>
      <c r="Q148" s="238">
        <f>ROUND(E148*P148,2)</f>
        <v>0</v>
      </c>
      <c r="R148" s="240" t="s">
        <v>243</v>
      </c>
      <c r="S148" s="240" t="s">
        <v>134</v>
      </c>
      <c r="T148" s="241" t="s">
        <v>134</v>
      </c>
      <c r="U148" s="223">
        <v>0.24399999999999999</v>
      </c>
      <c r="V148" s="223">
        <f>ROUND(E148*U148,2)</f>
        <v>3.03</v>
      </c>
      <c r="W148" s="223"/>
      <c r="X148" s="223" t="s">
        <v>135</v>
      </c>
      <c r="Y148" s="223" t="s">
        <v>136</v>
      </c>
      <c r="Z148" s="212"/>
      <c r="AA148" s="212"/>
      <c r="AB148" s="212"/>
      <c r="AC148" s="212"/>
      <c r="AD148" s="212"/>
      <c r="AE148" s="212"/>
      <c r="AF148" s="212"/>
      <c r="AG148" s="212" t="s">
        <v>137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2">
      <c r="A149" s="219"/>
      <c r="B149" s="220"/>
      <c r="C149" s="258" t="s">
        <v>308</v>
      </c>
      <c r="D149" s="225"/>
      <c r="E149" s="226">
        <v>12.4</v>
      </c>
      <c r="F149" s="223"/>
      <c r="G149" s="223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23"/>
      <c r="Z149" s="212"/>
      <c r="AA149" s="212"/>
      <c r="AB149" s="212"/>
      <c r="AC149" s="212"/>
      <c r="AD149" s="212"/>
      <c r="AE149" s="212"/>
      <c r="AF149" s="212"/>
      <c r="AG149" s="212" t="s">
        <v>141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2.5" outlineLevel="1" x14ac:dyDescent="0.2">
      <c r="A150" s="235">
        <v>48</v>
      </c>
      <c r="B150" s="236" t="s">
        <v>309</v>
      </c>
      <c r="C150" s="256" t="s">
        <v>310</v>
      </c>
      <c r="D150" s="237" t="s">
        <v>177</v>
      </c>
      <c r="E150" s="238">
        <v>25.8</v>
      </c>
      <c r="F150" s="239"/>
      <c r="G150" s="240">
        <f>ROUND(E150*F150,2)</f>
        <v>0</v>
      </c>
      <c r="H150" s="239"/>
      <c r="I150" s="240">
        <f>ROUND(E150*H150,2)</f>
        <v>0</v>
      </c>
      <c r="J150" s="239"/>
      <c r="K150" s="240">
        <f>ROUND(E150*J150,2)</f>
        <v>0</v>
      </c>
      <c r="L150" s="240">
        <v>21</v>
      </c>
      <c r="M150" s="240">
        <f>G150*(1+L150/100)</f>
        <v>0</v>
      </c>
      <c r="N150" s="238">
        <v>1.6000000000000001E-4</v>
      </c>
      <c r="O150" s="238">
        <f>ROUND(E150*N150,2)</f>
        <v>0</v>
      </c>
      <c r="P150" s="238">
        <v>1.584E-2</v>
      </c>
      <c r="Q150" s="238">
        <f>ROUND(E150*P150,2)</f>
        <v>0.41</v>
      </c>
      <c r="R150" s="240" t="s">
        <v>243</v>
      </c>
      <c r="S150" s="240" t="s">
        <v>134</v>
      </c>
      <c r="T150" s="241" t="s">
        <v>134</v>
      </c>
      <c r="U150" s="223">
        <v>0.35709999999999997</v>
      </c>
      <c r="V150" s="223">
        <f>ROUND(E150*U150,2)</f>
        <v>9.2100000000000009</v>
      </c>
      <c r="W150" s="223"/>
      <c r="X150" s="223" t="s">
        <v>135</v>
      </c>
      <c r="Y150" s="223" t="s">
        <v>136</v>
      </c>
      <c r="Z150" s="212"/>
      <c r="AA150" s="212"/>
      <c r="AB150" s="212"/>
      <c r="AC150" s="212"/>
      <c r="AD150" s="212"/>
      <c r="AE150" s="212"/>
      <c r="AF150" s="212"/>
      <c r="AG150" s="212" t="s">
        <v>137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">
      <c r="A151" s="219"/>
      <c r="B151" s="220"/>
      <c r="C151" s="258" t="s">
        <v>303</v>
      </c>
      <c r="D151" s="225"/>
      <c r="E151" s="226">
        <v>14</v>
      </c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2"/>
      <c r="AA151" s="212"/>
      <c r="AB151" s="212"/>
      <c r="AC151" s="212"/>
      <c r="AD151" s="212"/>
      <c r="AE151" s="212"/>
      <c r="AF151" s="212"/>
      <c r="AG151" s="212" t="s">
        <v>141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2">
      <c r="A152" s="219"/>
      <c r="B152" s="220"/>
      <c r="C152" s="258" t="s">
        <v>304</v>
      </c>
      <c r="D152" s="225"/>
      <c r="E152" s="226">
        <v>3.8</v>
      </c>
      <c r="F152" s="223"/>
      <c r="G152" s="223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23"/>
      <c r="Z152" s="212"/>
      <c r="AA152" s="212"/>
      <c r="AB152" s="212"/>
      <c r="AC152" s="212"/>
      <c r="AD152" s="212"/>
      <c r="AE152" s="212"/>
      <c r="AF152" s="212"/>
      <c r="AG152" s="212" t="s">
        <v>141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2">
      <c r="A153" s="219"/>
      <c r="B153" s="220"/>
      <c r="C153" s="258" t="s">
        <v>305</v>
      </c>
      <c r="D153" s="225"/>
      <c r="E153" s="226">
        <v>8</v>
      </c>
      <c r="F153" s="223"/>
      <c r="G153" s="223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23"/>
      <c r="Z153" s="212"/>
      <c r="AA153" s="212"/>
      <c r="AB153" s="212"/>
      <c r="AC153" s="212"/>
      <c r="AD153" s="212"/>
      <c r="AE153" s="212"/>
      <c r="AF153" s="212"/>
      <c r="AG153" s="212" t="s">
        <v>141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2.5" outlineLevel="1" x14ac:dyDescent="0.2">
      <c r="A154" s="235">
        <v>49</v>
      </c>
      <c r="B154" s="236" t="s">
        <v>311</v>
      </c>
      <c r="C154" s="256" t="s">
        <v>312</v>
      </c>
      <c r="D154" s="237" t="s">
        <v>177</v>
      </c>
      <c r="E154" s="238">
        <v>12.4</v>
      </c>
      <c r="F154" s="239"/>
      <c r="G154" s="240">
        <f>ROUND(E154*F154,2)</f>
        <v>0</v>
      </c>
      <c r="H154" s="239"/>
      <c r="I154" s="240">
        <f>ROUND(E154*H154,2)</f>
        <v>0</v>
      </c>
      <c r="J154" s="239"/>
      <c r="K154" s="240">
        <f>ROUND(E154*J154,2)</f>
        <v>0</v>
      </c>
      <c r="L154" s="240">
        <v>21</v>
      </c>
      <c r="M154" s="240">
        <f>G154*(1+L154/100)</f>
        <v>0</v>
      </c>
      <c r="N154" s="238">
        <v>1.6000000000000001E-4</v>
      </c>
      <c r="O154" s="238">
        <f>ROUND(E154*N154,2)</f>
        <v>0</v>
      </c>
      <c r="P154" s="238">
        <v>2.4750000000000001E-2</v>
      </c>
      <c r="Q154" s="238">
        <f>ROUND(E154*P154,2)</f>
        <v>0.31</v>
      </c>
      <c r="R154" s="240" t="s">
        <v>243</v>
      </c>
      <c r="S154" s="240" t="s">
        <v>134</v>
      </c>
      <c r="T154" s="241" t="s">
        <v>134</v>
      </c>
      <c r="U154" s="223">
        <v>0.38279999999999997</v>
      </c>
      <c r="V154" s="223">
        <f>ROUND(E154*U154,2)</f>
        <v>4.75</v>
      </c>
      <c r="W154" s="223"/>
      <c r="X154" s="223" t="s">
        <v>135</v>
      </c>
      <c r="Y154" s="223" t="s">
        <v>136</v>
      </c>
      <c r="Z154" s="212"/>
      <c r="AA154" s="212"/>
      <c r="AB154" s="212"/>
      <c r="AC154" s="212"/>
      <c r="AD154" s="212"/>
      <c r="AE154" s="212"/>
      <c r="AF154" s="212"/>
      <c r="AG154" s="212" t="s">
        <v>137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2">
      <c r="A155" s="219"/>
      <c r="B155" s="220"/>
      <c r="C155" s="258" t="s">
        <v>308</v>
      </c>
      <c r="D155" s="225"/>
      <c r="E155" s="226">
        <v>12.4</v>
      </c>
      <c r="F155" s="223"/>
      <c r="G155" s="223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23"/>
      <c r="Z155" s="212"/>
      <c r="AA155" s="212"/>
      <c r="AB155" s="212"/>
      <c r="AC155" s="212"/>
      <c r="AD155" s="212"/>
      <c r="AE155" s="212"/>
      <c r="AF155" s="212"/>
      <c r="AG155" s="212" t="s">
        <v>141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ht="22.5" outlineLevel="1" x14ac:dyDescent="0.2">
      <c r="A156" s="235">
        <v>50</v>
      </c>
      <c r="B156" s="236" t="s">
        <v>313</v>
      </c>
      <c r="C156" s="256" t="s">
        <v>314</v>
      </c>
      <c r="D156" s="237" t="s">
        <v>132</v>
      </c>
      <c r="E156" s="238">
        <v>2</v>
      </c>
      <c r="F156" s="239"/>
      <c r="G156" s="240">
        <f>ROUND(E156*F156,2)</f>
        <v>0</v>
      </c>
      <c r="H156" s="239"/>
      <c r="I156" s="240">
        <f>ROUND(E156*H156,2)</f>
        <v>0</v>
      </c>
      <c r="J156" s="239"/>
      <c r="K156" s="240">
        <f>ROUND(E156*J156,2)</f>
        <v>0</v>
      </c>
      <c r="L156" s="240">
        <v>21</v>
      </c>
      <c r="M156" s="240">
        <f>G156*(1+L156/100)</f>
        <v>0</v>
      </c>
      <c r="N156" s="238">
        <v>3.5E-4</v>
      </c>
      <c r="O156" s="238">
        <f>ROUND(E156*N156,2)</f>
        <v>0</v>
      </c>
      <c r="P156" s="238">
        <v>0</v>
      </c>
      <c r="Q156" s="238">
        <f>ROUND(E156*P156,2)</f>
        <v>0</v>
      </c>
      <c r="R156" s="240" t="s">
        <v>243</v>
      </c>
      <c r="S156" s="240" t="s">
        <v>134</v>
      </c>
      <c r="T156" s="241" t="s">
        <v>134</v>
      </c>
      <c r="U156" s="223">
        <v>5.5309999999999997</v>
      </c>
      <c r="V156" s="223">
        <f>ROUND(E156*U156,2)</f>
        <v>11.06</v>
      </c>
      <c r="W156" s="223"/>
      <c r="X156" s="223" t="s">
        <v>135</v>
      </c>
      <c r="Y156" s="223" t="s">
        <v>136</v>
      </c>
      <c r="Z156" s="212"/>
      <c r="AA156" s="212"/>
      <c r="AB156" s="212"/>
      <c r="AC156" s="212"/>
      <c r="AD156" s="212"/>
      <c r="AE156" s="212"/>
      <c r="AF156" s="212"/>
      <c r="AG156" s="212" t="s">
        <v>137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2" x14ac:dyDescent="0.2">
      <c r="A157" s="219"/>
      <c r="B157" s="220"/>
      <c r="C157" s="258" t="s">
        <v>315</v>
      </c>
      <c r="D157" s="225"/>
      <c r="E157" s="226">
        <v>2</v>
      </c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23"/>
      <c r="Z157" s="212"/>
      <c r="AA157" s="212"/>
      <c r="AB157" s="212"/>
      <c r="AC157" s="212"/>
      <c r="AD157" s="212"/>
      <c r="AE157" s="212"/>
      <c r="AF157" s="212"/>
      <c r="AG157" s="212" t="s">
        <v>141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35">
        <v>51</v>
      </c>
      <c r="B158" s="236" t="s">
        <v>316</v>
      </c>
      <c r="C158" s="256" t="s">
        <v>317</v>
      </c>
      <c r="D158" s="237" t="s">
        <v>152</v>
      </c>
      <c r="E158" s="238">
        <v>10</v>
      </c>
      <c r="F158" s="239"/>
      <c r="G158" s="240">
        <f>ROUND(E158*F158,2)</f>
        <v>0</v>
      </c>
      <c r="H158" s="239"/>
      <c r="I158" s="240">
        <f>ROUND(E158*H158,2)</f>
        <v>0</v>
      </c>
      <c r="J158" s="239"/>
      <c r="K158" s="240">
        <f>ROUND(E158*J158,2)</f>
        <v>0</v>
      </c>
      <c r="L158" s="240">
        <v>21</v>
      </c>
      <c r="M158" s="240">
        <f>G158*(1+L158/100)</f>
        <v>0</v>
      </c>
      <c r="N158" s="238">
        <v>1.6000000000000001E-4</v>
      </c>
      <c r="O158" s="238">
        <f>ROUND(E158*N158,2)</f>
        <v>0</v>
      </c>
      <c r="P158" s="238">
        <v>6.4000000000000001E-2</v>
      </c>
      <c r="Q158" s="238">
        <f>ROUND(E158*P158,2)</f>
        <v>0.64</v>
      </c>
      <c r="R158" s="240" t="s">
        <v>243</v>
      </c>
      <c r="S158" s="240" t="s">
        <v>134</v>
      </c>
      <c r="T158" s="241" t="s">
        <v>134</v>
      </c>
      <c r="U158" s="223">
        <v>0.26600000000000001</v>
      </c>
      <c r="V158" s="223">
        <f>ROUND(E158*U158,2)</f>
        <v>2.66</v>
      </c>
      <c r="W158" s="223"/>
      <c r="X158" s="223" t="s">
        <v>135</v>
      </c>
      <c r="Y158" s="223" t="s">
        <v>136</v>
      </c>
      <c r="Z158" s="212"/>
      <c r="AA158" s="212"/>
      <c r="AB158" s="212"/>
      <c r="AC158" s="212"/>
      <c r="AD158" s="212"/>
      <c r="AE158" s="212"/>
      <c r="AF158" s="212"/>
      <c r="AG158" s="212" t="s">
        <v>137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2" x14ac:dyDescent="0.2">
      <c r="A159" s="219"/>
      <c r="B159" s="220"/>
      <c r="C159" s="258" t="s">
        <v>154</v>
      </c>
      <c r="D159" s="225"/>
      <c r="E159" s="226">
        <v>10</v>
      </c>
      <c r="F159" s="223"/>
      <c r="G159" s="223"/>
      <c r="H159" s="223"/>
      <c r="I159" s="223"/>
      <c r="J159" s="223"/>
      <c r="K159" s="223"/>
      <c r="L159" s="223"/>
      <c r="M159" s="223"/>
      <c r="N159" s="222"/>
      <c r="O159" s="222"/>
      <c r="P159" s="222"/>
      <c r="Q159" s="222"/>
      <c r="R159" s="223"/>
      <c r="S159" s="223"/>
      <c r="T159" s="223"/>
      <c r="U159" s="223"/>
      <c r="V159" s="223"/>
      <c r="W159" s="223"/>
      <c r="X159" s="223"/>
      <c r="Y159" s="223"/>
      <c r="Z159" s="212"/>
      <c r="AA159" s="212"/>
      <c r="AB159" s="212"/>
      <c r="AC159" s="212"/>
      <c r="AD159" s="212"/>
      <c r="AE159" s="212"/>
      <c r="AF159" s="212"/>
      <c r="AG159" s="212" t="s">
        <v>141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35">
        <v>52</v>
      </c>
      <c r="B160" s="236" t="s">
        <v>318</v>
      </c>
      <c r="C160" s="256" t="s">
        <v>319</v>
      </c>
      <c r="D160" s="237" t="s">
        <v>279</v>
      </c>
      <c r="E160" s="238">
        <v>2.7214499999999999</v>
      </c>
      <c r="F160" s="239"/>
      <c r="G160" s="240">
        <f>ROUND(E160*F160,2)</f>
        <v>0</v>
      </c>
      <c r="H160" s="239"/>
      <c r="I160" s="240">
        <f>ROUND(E160*H160,2)</f>
        <v>0</v>
      </c>
      <c r="J160" s="239"/>
      <c r="K160" s="240">
        <f>ROUND(E160*J160,2)</f>
        <v>0</v>
      </c>
      <c r="L160" s="240">
        <v>21</v>
      </c>
      <c r="M160" s="240">
        <f>G160*(1+L160/100)</f>
        <v>0</v>
      </c>
      <c r="N160" s="238">
        <v>3.1099999999999999E-3</v>
      </c>
      <c r="O160" s="238">
        <f>ROUND(E160*N160,2)</f>
        <v>0.01</v>
      </c>
      <c r="P160" s="238">
        <v>0</v>
      </c>
      <c r="Q160" s="238">
        <f>ROUND(E160*P160,2)</f>
        <v>0</v>
      </c>
      <c r="R160" s="240" t="s">
        <v>243</v>
      </c>
      <c r="S160" s="240" t="s">
        <v>134</v>
      </c>
      <c r="T160" s="241" t="s">
        <v>134</v>
      </c>
      <c r="U160" s="223">
        <v>0</v>
      </c>
      <c r="V160" s="223">
        <f>ROUND(E160*U160,2)</f>
        <v>0</v>
      </c>
      <c r="W160" s="223"/>
      <c r="X160" s="223" t="s">
        <v>135</v>
      </c>
      <c r="Y160" s="223" t="s">
        <v>136</v>
      </c>
      <c r="Z160" s="212"/>
      <c r="AA160" s="212"/>
      <c r="AB160" s="212"/>
      <c r="AC160" s="212"/>
      <c r="AD160" s="212"/>
      <c r="AE160" s="212"/>
      <c r="AF160" s="212"/>
      <c r="AG160" s="212" t="s">
        <v>137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2" x14ac:dyDescent="0.2">
      <c r="A161" s="219"/>
      <c r="B161" s="220"/>
      <c r="C161" s="258" t="s">
        <v>320</v>
      </c>
      <c r="D161" s="225"/>
      <c r="E161" s="226">
        <v>1.68</v>
      </c>
      <c r="F161" s="223"/>
      <c r="G161" s="223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2"/>
      <c r="AA161" s="212"/>
      <c r="AB161" s="212"/>
      <c r="AC161" s="212"/>
      <c r="AD161" s="212"/>
      <c r="AE161" s="212"/>
      <c r="AF161" s="212"/>
      <c r="AG161" s="212" t="s">
        <v>141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2">
      <c r="A162" s="219"/>
      <c r="B162" s="220"/>
      <c r="C162" s="258" t="s">
        <v>321</v>
      </c>
      <c r="D162" s="225"/>
      <c r="E162" s="226"/>
      <c r="F162" s="223"/>
      <c r="G162" s="223"/>
      <c r="H162" s="223"/>
      <c r="I162" s="223"/>
      <c r="J162" s="223"/>
      <c r="K162" s="223"/>
      <c r="L162" s="223"/>
      <c r="M162" s="223"/>
      <c r="N162" s="222"/>
      <c r="O162" s="222"/>
      <c r="P162" s="222"/>
      <c r="Q162" s="222"/>
      <c r="R162" s="223"/>
      <c r="S162" s="223"/>
      <c r="T162" s="223"/>
      <c r="U162" s="223"/>
      <c r="V162" s="223"/>
      <c r="W162" s="223"/>
      <c r="X162" s="223"/>
      <c r="Y162" s="223"/>
      <c r="Z162" s="212"/>
      <c r="AA162" s="212"/>
      <c r="AB162" s="212"/>
      <c r="AC162" s="212"/>
      <c r="AD162" s="212"/>
      <c r="AE162" s="212"/>
      <c r="AF162" s="212"/>
      <c r="AG162" s="212" t="s">
        <v>141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2">
      <c r="A163" s="219"/>
      <c r="B163" s="220"/>
      <c r="C163" s="258" t="s">
        <v>322</v>
      </c>
      <c r="D163" s="225"/>
      <c r="E163" s="226">
        <v>0.33074999999999999</v>
      </c>
      <c r="F163" s="223"/>
      <c r="G163" s="223"/>
      <c r="H163" s="223"/>
      <c r="I163" s="223"/>
      <c r="J163" s="223"/>
      <c r="K163" s="223"/>
      <c r="L163" s="223"/>
      <c r="M163" s="223"/>
      <c r="N163" s="222"/>
      <c r="O163" s="222"/>
      <c r="P163" s="222"/>
      <c r="Q163" s="222"/>
      <c r="R163" s="223"/>
      <c r="S163" s="223"/>
      <c r="T163" s="223"/>
      <c r="U163" s="223"/>
      <c r="V163" s="223"/>
      <c r="W163" s="223"/>
      <c r="X163" s="223"/>
      <c r="Y163" s="223"/>
      <c r="Z163" s="212"/>
      <c r="AA163" s="212"/>
      <c r="AB163" s="212"/>
      <c r="AC163" s="212"/>
      <c r="AD163" s="212"/>
      <c r="AE163" s="212"/>
      <c r="AF163" s="212"/>
      <c r="AG163" s="212" t="s">
        <v>141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2">
      <c r="A164" s="219"/>
      <c r="B164" s="220"/>
      <c r="C164" s="258" t="s">
        <v>323</v>
      </c>
      <c r="D164" s="225"/>
      <c r="E164" s="226">
        <v>6.08E-2</v>
      </c>
      <c r="F164" s="223"/>
      <c r="G164" s="223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23"/>
      <c r="Z164" s="212"/>
      <c r="AA164" s="212"/>
      <c r="AB164" s="212"/>
      <c r="AC164" s="212"/>
      <c r="AD164" s="212"/>
      <c r="AE164" s="212"/>
      <c r="AF164" s="212"/>
      <c r="AG164" s="212" t="s">
        <v>141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2">
      <c r="A165" s="219"/>
      <c r="B165" s="220"/>
      <c r="C165" s="258" t="s">
        <v>324</v>
      </c>
      <c r="D165" s="225"/>
      <c r="E165" s="226">
        <v>6.4000000000000001E-2</v>
      </c>
      <c r="F165" s="223"/>
      <c r="G165" s="223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23"/>
      <c r="Z165" s="212"/>
      <c r="AA165" s="212"/>
      <c r="AB165" s="212"/>
      <c r="AC165" s="212"/>
      <c r="AD165" s="212"/>
      <c r="AE165" s="212"/>
      <c r="AF165" s="212"/>
      <c r="AG165" s="212" t="s">
        <v>141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2">
      <c r="A166" s="219"/>
      <c r="B166" s="220"/>
      <c r="C166" s="258" t="s">
        <v>325</v>
      </c>
      <c r="D166" s="225"/>
      <c r="E166" s="226">
        <v>0.58589999999999998</v>
      </c>
      <c r="F166" s="223"/>
      <c r="G166" s="223"/>
      <c r="H166" s="223"/>
      <c r="I166" s="223"/>
      <c r="J166" s="223"/>
      <c r="K166" s="223"/>
      <c r="L166" s="223"/>
      <c r="M166" s="223"/>
      <c r="N166" s="222"/>
      <c r="O166" s="222"/>
      <c r="P166" s="222"/>
      <c r="Q166" s="222"/>
      <c r="R166" s="223"/>
      <c r="S166" s="223"/>
      <c r="T166" s="223"/>
      <c r="U166" s="223"/>
      <c r="V166" s="223"/>
      <c r="W166" s="223"/>
      <c r="X166" s="223"/>
      <c r="Y166" s="223"/>
      <c r="Z166" s="212"/>
      <c r="AA166" s="212"/>
      <c r="AB166" s="212"/>
      <c r="AC166" s="212"/>
      <c r="AD166" s="212"/>
      <c r="AE166" s="212"/>
      <c r="AF166" s="212"/>
      <c r="AG166" s="212" t="s">
        <v>141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ht="22.5" outlineLevel="1" x14ac:dyDescent="0.2">
      <c r="A167" s="235">
        <v>53</v>
      </c>
      <c r="B167" s="236" t="s">
        <v>326</v>
      </c>
      <c r="C167" s="256" t="s">
        <v>327</v>
      </c>
      <c r="D167" s="237" t="s">
        <v>132</v>
      </c>
      <c r="E167" s="238">
        <v>8</v>
      </c>
      <c r="F167" s="239"/>
      <c r="G167" s="240">
        <f>ROUND(E167*F167,2)</f>
        <v>0</v>
      </c>
      <c r="H167" s="239"/>
      <c r="I167" s="240">
        <f>ROUND(E167*H167,2)</f>
        <v>0</v>
      </c>
      <c r="J167" s="239"/>
      <c r="K167" s="240">
        <f>ROUND(E167*J167,2)</f>
        <v>0</v>
      </c>
      <c r="L167" s="240">
        <v>21</v>
      </c>
      <c r="M167" s="240">
        <f>G167*(1+L167/100)</f>
        <v>0</v>
      </c>
      <c r="N167" s="238">
        <v>0</v>
      </c>
      <c r="O167" s="238">
        <f>ROUND(E167*N167,2)</f>
        <v>0</v>
      </c>
      <c r="P167" s="238">
        <v>0</v>
      </c>
      <c r="Q167" s="238">
        <f>ROUND(E167*P167,2)</f>
        <v>0</v>
      </c>
      <c r="R167" s="240"/>
      <c r="S167" s="240" t="s">
        <v>146</v>
      </c>
      <c r="T167" s="241" t="s">
        <v>147</v>
      </c>
      <c r="U167" s="223">
        <v>0.14599999999999999</v>
      </c>
      <c r="V167" s="223">
        <f>ROUND(E167*U167,2)</f>
        <v>1.17</v>
      </c>
      <c r="W167" s="223"/>
      <c r="X167" s="223" t="s">
        <v>135</v>
      </c>
      <c r="Y167" s="223" t="s">
        <v>136</v>
      </c>
      <c r="Z167" s="212"/>
      <c r="AA167" s="212"/>
      <c r="AB167" s="212"/>
      <c r="AC167" s="212"/>
      <c r="AD167" s="212"/>
      <c r="AE167" s="212"/>
      <c r="AF167" s="212"/>
      <c r="AG167" s="212" t="s">
        <v>137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2" x14ac:dyDescent="0.2">
      <c r="A168" s="219"/>
      <c r="B168" s="220"/>
      <c r="C168" s="258" t="s">
        <v>328</v>
      </c>
      <c r="D168" s="225"/>
      <c r="E168" s="226">
        <v>8</v>
      </c>
      <c r="F168" s="223"/>
      <c r="G168" s="223"/>
      <c r="H168" s="223"/>
      <c r="I168" s="223"/>
      <c r="J168" s="223"/>
      <c r="K168" s="223"/>
      <c r="L168" s="223"/>
      <c r="M168" s="223"/>
      <c r="N168" s="222"/>
      <c r="O168" s="222"/>
      <c r="P168" s="222"/>
      <c r="Q168" s="222"/>
      <c r="R168" s="223"/>
      <c r="S168" s="223"/>
      <c r="T168" s="223"/>
      <c r="U168" s="223"/>
      <c r="V168" s="223"/>
      <c r="W168" s="223"/>
      <c r="X168" s="223"/>
      <c r="Y168" s="223"/>
      <c r="Z168" s="212"/>
      <c r="AA168" s="212"/>
      <c r="AB168" s="212"/>
      <c r="AC168" s="212"/>
      <c r="AD168" s="212"/>
      <c r="AE168" s="212"/>
      <c r="AF168" s="212"/>
      <c r="AG168" s="212" t="s">
        <v>141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35">
        <v>54</v>
      </c>
      <c r="B169" s="236" t="s">
        <v>329</v>
      </c>
      <c r="C169" s="256" t="s">
        <v>330</v>
      </c>
      <c r="D169" s="237" t="s">
        <v>279</v>
      </c>
      <c r="E169" s="238">
        <v>15.258520000000001</v>
      </c>
      <c r="F169" s="239"/>
      <c r="G169" s="240">
        <f>ROUND(E169*F169,2)</f>
        <v>0</v>
      </c>
      <c r="H169" s="239"/>
      <c r="I169" s="240">
        <f>ROUND(E169*H169,2)</f>
        <v>0</v>
      </c>
      <c r="J169" s="239"/>
      <c r="K169" s="240">
        <f>ROUND(E169*J169,2)</f>
        <v>0</v>
      </c>
      <c r="L169" s="240">
        <v>21</v>
      </c>
      <c r="M169" s="240">
        <f>G169*(1+L169/100)</f>
        <v>0</v>
      </c>
      <c r="N169" s="238">
        <v>6.0000000000000002E-5</v>
      </c>
      <c r="O169" s="238">
        <f>ROUND(E169*N169,2)</f>
        <v>0</v>
      </c>
      <c r="P169" s="238">
        <v>0</v>
      </c>
      <c r="Q169" s="238">
        <f>ROUND(E169*P169,2)</f>
        <v>0</v>
      </c>
      <c r="R169" s="240"/>
      <c r="S169" s="240" t="s">
        <v>146</v>
      </c>
      <c r="T169" s="241" t="s">
        <v>147</v>
      </c>
      <c r="U169" s="223">
        <v>0</v>
      </c>
      <c r="V169" s="223">
        <f>ROUND(E169*U169,2)</f>
        <v>0</v>
      </c>
      <c r="W169" s="223"/>
      <c r="X169" s="223" t="s">
        <v>135</v>
      </c>
      <c r="Y169" s="223" t="s">
        <v>136</v>
      </c>
      <c r="Z169" s="212"/>
      <c r="AA169" s="212"/>
      <c r="AB169" s="212"/>
      <c r="AC169" s="212"/>
      <c r="AD169" s="212"/>
      <c r="AE169" s="212"/>
      <c r="AF169" s="212"/>
      <c r="AG169" s="212" t="s">
        <v>137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2" x14ac:dyDescent="0.2">
      <c r="A170" s="219"/>
      <c r="B170" s="220"/>
      <c r="C170" s="258" t="s">
        <v>331</v>
      </c>
      <c r="D170" s="225"/>
      <c r="E170" s="226">
        <v>4.8673799999999998</v>
      </c>
      <c r="F170" s="223"/>
      <c r="G170" s="223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23"/>
      <c r="Z170" s="212"/>
      <c r="AA170" s="212"/>
      <c r="AB170" s="212"/>
      <c r="AC170" s="212"/>
      <c r="AD170" s="212"/>
      <c r="AE170" s="212"/>
      <c r="AF170" s="212"/>
      <c r="AG170" s="212" t="s">
        <v>141</v>
      </c>
      <c r="AH170" s="212">
        <v>5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3" x14ac:dyDescent="0.2">
      <c r="A171" s="219"/>
      <c r="B171" s="220"/>
      <c r="C171" s="258" t="s">
        <v>332</v>
      </c>
      <c r="D171" s="225"/>
      <c r="E171" s="226">
        <v>2.7214499999999999</v>
      </c>
      <c r="F171" s="223"/>
      <c r="G171" s="223"/>
      <c r="H171" s="223"/>
      <c r="I171" s="223"/>
      <c r="J171" s="223"/>
      <c r="K171" s="223"/>
      <c r="L171" s="223"/>
      <c r="M171" s="223"/>
      <c r="N171" s="222"/>
      <c r="O171" s="222"/>
      <c r="P171" s="222"/>
      <c r="Q171" s="222"/>
      <c r="R171" s="223"/>
      <c r="S171" s="223"/>
      <c r="T171" s="223"/>
      <c r="U171" s="223"/>
      <c r="V171" s="223"/>
      <c r="W171" s="223"/>
      <c r="X171" s="223"/>
      <c r="Y171" s="223"/>
      <c r="Z171" s="212"/>
      <c r="AA171" s="212"/>
      <c r="AB171" s="212"/>
      <c r="AC171" s="212"/>
      <c r="AD171" s="212"/>
      <c r="AE171" s="212"/>
      <c r="AF171" s="212"/>
      <c r="AG171" s="212" t="s">
        <v>141</v>
      </c>
      <c r="AH171" s="212">
        <v>5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2">
      <c r="A172" s="219"/>
      <c r="B172" s="220"/>
      <c r="C172" s="258" t="s">
        <v>333</v>
      </c>
      <c r="D172" s="225"/>
      <c r="E172" s="226">
        <v>0.27972000000000002</v>
      </c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23"/>
      <c r="Z172" s="212"/>
      <c r="AA172" s="212"/>
      <c r="AB172" s="212"/>
      <c r="AC172" s="212"/>
      <c r="AD172" s="212"/>
      <c r="AE172" s="212"/>
      <c r="AF172" s="212"/>
      <c r="AG172" s="212" t="s">
        <v>141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">
      <c r="A173" s="219"/>
      <c r="B173" s="220"/>
      <c r="C173" s="258" t="s">
        <v>334</v>
      </c>
      <c r="D173" s="225"/>
      <c r="E173" s="226">
        <v>4.7722499999999997</v>
      </c>
      <c r="F173" s="223"/>
      <c r="G173" s="223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23"/>
      <c r="Z173" s="212"/>
      <c r="AA173" s="212"/>
      <c r="AB173" s="212"/>
      <c r="AC173" s="212"/>
      <c r="AD173" s="212"/>
      <c r="AE173" s="212"/>
      <c r="AF173" s="212"/>
      <c r="AG173" s="212" t="s">
        <v>141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2">
      <c r="A174" s="219"/>
      <c r="B174" s="220"/>
      <c r="C174" s="258" t="s">
        <v>335</v>
      </c>
      <c r="D174" s="225"/>
      <c r="E174" s="226">
        <v>1.75</v>
      </c>
      <c r="F174" s="223"/>
      <c r="G174" s="223"/>
      <c r="H174" s="223"/>
      <c r="I174" s="223"/>
      <c r="J174" s="223"/>
      <c r="K174" s="223"/>
      <c r="L174" s="223"/>
      <c r="M174" s="223"/>
      <c r="N174" s="222"/>
      <c r="O174" s="222"/>
      <c r="P174" s="222"/>
      <c r="Q174" s="222"/>
      <c r="R174" s="223"/>
      <c r="S174" s="223"/>
      <c r="T174" s="223"/>
      <c r="U174" s="223"/>
      <c r="V174" s="223"/>
      <c r="W174" s="223"/>
      <c r="X174" s="223"/>
      <c r="Y174" s="223"/>
      <c r="Z174" s="212"/>
      <c r="AA174" s="212"/>
      <c r="AB174" s="212"/>
      <c r="AC174" s="212"/>
      <c r="AD174" s="212"/>
      <c r="AE174" s="212"/>
      <c r="AF174" s="212"/>
      <c r="AG174" s="212" t="s">
        <v>141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2">
      <c r="A175" s="219"/>
      <c r="B175" s="220"/>
      <c r="C175" s="258" t="s">
        <v>283</v>
      </c>
      <c r="D175" s="225"/>
      <c r="E175" s="226">
        <v>0.86773</v>
      </c>
      <c r="F175" s="223"/>
      <c r="G175" s="223"/>
      <c r="H175" s="223"/>
      <c r="I175" s="223"/>
      <c r="J175" s="223"/>
      <c r="K175" s="223"/>
      <c r="L175" s="223"/>
      <c r="M175" s="223"/>
      <c r="N175" s="222"/>
      <c r="O175" s="222"/>
      <c r="P175" s="222"/>
      <c r="Q175" s="222"/>
      <c r="R175" s="223"/>
      <c r="S175" s="223"/>
      <c r="T175" s="223"/>
      <c r="U175" s="223"/>
      <c r="V175" s="223"/>
      <c r="W175" s="223"/>
      <c r="X175" s="223"/>
      <c r="Y175" s="223"/>
      <c r="Z175" s="212"/>
      <c r="AA175" s="212"/>
      <c r="AB175" s="212"/>
      <c r="AC175" s="212"/>
      <c r="AD175" s="212"/>
      <c r="AE175" s="212"/>
      <c r="AF175" s="212"/>
      <c r="AG175" s="212" t="s">
        <v>141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35">
        <v>55</v>
      </c>
      <c r="B176" s="236" t="s">
        <v>336</v>
      </c>
      <c r="C176" s="256" t="s">
        <v>337</v>
      </c>
      <c r="D176" s="237" t="s">
        <v>279</v>
      </c>
      <c r="E176" s="238">
        <v>2.2344499999999998</v>
      </c>
      <c r="F176" s="239"/>
      <c r="G176" s="240">
        <f>ROUND(E176*F176,2)</f>
        <v>0</v>
      </c>
      <c r="H176" s="239"/>
      <c r="I176" s="240">
        <f>ROUND(E176*H176,2)</f>
        <v>0</v>
      </c>
      <c r="J176" s="239"/>
      <c r="K176" s="240">
        <f>ROUND(E176*J176,2)</f>
        <v>0</v>
      </c>
      <c r="L176" s="240">
        <v>21</v>
      </c>
      <c r="M176" s="240">
        <f>G176*(1+L176/100)</f>
        <v>0</v>
      </c>
      <c r="N176" s="238">
        <v>0.55000000000000004</v>
      </c>
      <c r="O176" s="238">
        <f>ROUND(E176*N176,2)</f>
        <v>1.23</v>
      </c>
      <c r="P176" s="238">
        <v>0</v>
      </c>
      <c r="Q176" s="238">
        <f>ROUND(E176*P176,2)</f>
        <v>0</v>
      </c>
      <c r="R176" s="240"/>
      <c r="S176" s="240" t="s">
        <v>146</v>
      </c>
      <c r="T176" s="241" t="s">
        <v>147</v>
      </c>
      <c r="U176" s="223">
        <v>0</v>
      </c>
      <c r="V176" s="223">
        <f>ROUND(E176*U176,2)</f>
        <v>0</v>
      </c>
      <c r="W176" s="223"/>
      <c r="X176" s="223" t="s">
        <v>338</v>
      </c>
      <c r="Y176" s="223" t="s">
        <v>136</v>
      </c>
      <c r="Z176" s="212"/>
      <c r="AA176" s="212"/>
      <c r="AB176" s="212"/>
      <c r="AC176" s="212"/>
      <c r="AD176" s="212"/>
      <c r="AE176" s="212"/>
      <c r="AF176" s="212"/>
      <c r="AG176" s="212" t="s">
        <v>339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2" x14ac:dyDescent="0.2">
      <c r="A177" s="219"/>
      <c r="B177" s="220"/>
      <c r="C177" s="258" t="s">
        <v>284</v>
      </c>
      <c r="D177" s="225"/>
      <c r="E177" s="226"/>
      <c r="F177" s="223"/>
      <c r="G177" s="223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23"/>
      <c r="Z177" s="212"/>
      <c r="AA177" s="212"/>
      <c r="AB177" s="212"/>
      <c r="AC177" s="212"/>
      <c r="AD177" s="212"/>
      <c r="AE177" s="212"/>
      <c r="AF177" s="212"/>
      <c r="AG177" s="212" t="s">
        <v>141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2">
      <c r="A178" s="219"/>
      <c r="B178" s="220"/>
      <c r="C178" s="258" t="s">
        <v>285</v>
      </c>
      <c r="D178" s="225"/>
      <c r="E178" s="226">
        <v>0.19500000000000001</v>
      </c>
      <c r="F178" s="223"/>
      <c r="G178" s="223"/>
      <c r="H178" s="223"/>
      <c r="I178" s="223"/>
      <c r="J178" s="223"/>
      <c r="K178" s="223"/>
      <c r="L178" s="223"/>
      <c r="M178" s="223"/>
      <c r="N178" s="222"/>
      <c r="O178" s="222"/>
      <c r="P178" s="222"/>
      <c r="Q178" s="222"/>
      <c r="R178" s="223"/>
      <c r="S178" s="223"/>
      <c r="T178" s="223"/>
      <c r="U178" s="223"/>
      <c r="V178" s="223"/>
      <c r="W178" s="223"/>
      <c r="X178" s="223"/>
      <c r="Y178" s="223"/>
      <c r="Z178" s="212"/>
      <c r="AA178" s="212"/>
      <c r="AB178" s="212"/>
      <c r="AC178" s="212"/>
      <c r="AD178" s="212"/>
      <c r="AE178" s="212"/>
      <c r="AF178" s="212"/>
      <c r="AG178" s="212" t="s">
        <v>141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">
      <c r="A179" s="219"/>
      <c r="B179" s="220"/>
      <c r="C179" s="258" t="s">
        <v>286</v>
      </c>
      <c r="D179" s="225"/>
      <c r="E179" s="226">
        <v>2.8129999999999999E-2</v>
      </c>
      <c r="F179" s="223"/>
      <c r="G179" s="223"/>
      <c r="H179" s="223"/>
      <c r="I179" s="223"/>
      <c r="J179" s="223"/>
      <c r="K179" s="223"/>
      <c r="L179" s="223"/>
      <c r="M179" s="223"/>
      <c r="N179" s="222"/>
      <c r="O179" s="222"/>
      <c r="P179" s="222"/>
      <c r="Q179" s="222"/>
      <c r="R179" s="223"/>
      <c r="S179" s="223"/>
      <c r="T179" s="223"/>
      <c r="U179" s="223"/>
      <c r="V179" s="223"/>
      <c r="W179" s="223"/>
      <c r="X179" s="223"/>
      <c r="Y179" s="223"/>
      <c r="Z179" s="212"/>
      <c r="AA179" s="212"/>
      <c r="AB179" s="212"/>
      <c r="AC179" s="212"/>
      <c r="AD179" s="212"/>
      <c r="AE179" s="212"/>
      <c r="AF179" s="212"/>
      <c r="AG179" s="212" t="s">
        <v>141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2">
      <c r="A180" s="219"/>
      <c r="B180" s="220"/>
      <c r="C180" s="258" t="s">
        <v>287</v>
      </c>
      <c r="D180" s="225"/>
      <c r="E180" s="226">
        <v>4.4630000000000003E-2</v>
      </c>
      <c r="F180" s="223"/>
      <c r="G180" s="223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2"/>
      <c r="AA180" s="212"/>
      <c r="AB180" s="212"/>
      <c r="AC180" s="212"/>
      <c r="AD180" s="212"/>
      <c r="AE180" s="212"/>
      <c r="AF180" s="212"/>
      <c r="AG180" s="212" t="s">
        <v>141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2">
      <c r="A181" s="219"/>
      <c r="B181" s="220"/>
      <c r="C181" s="258" t="s">
        <v>288</v>
      </c>
      <c r="D181" s="225"/>
      <c r="E181" s="226">
        <v>0.16363</v>
      </c>
      <c r="F181" s="223"/>
      <c r="G181" s="22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2"/>
      <c r="AA181" s="212"/>
      <c r="AB181" s="212"/>
      <c r="AC181" s="212"/>
      <c r="AD181" s="212"/>
      <c r="AE181" s="212"/>
      <c r="AF181" s="212"/>
      <c r="AG181" s="212" t="s">
        <v>141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2">
      <c r="A182" s="219"/>
      <c r="B182" s="220"/>
      <c r="C182" s="258" t="s">
        <v>289</v>
      </c>
      <c r="D182" s="225"/>
      <c r="E182" s="226">
        <v>0.45</v>
      </c>
      <c r="F182" s="223"/>
      <c r="G182" s="223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23"/>
      <c r="Z182" s="212"/>
      <c r="AA182" s="212"/>
      <c r="AB182" s="212"/>
      <c r="AC182" s="212"/>
      <c r="AD182" s="212"/>
      <c r="AE182" s="212"/>
      <c r="AF182" s="212"/>
      <c r="AG182" s="212" t="s">
        <v>141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2">
      <c r="A183" s="219"/>
      <c r="B183" s="220"/>
      <c r="C183" s="258" t="s">
        <v>290</v>
      </c>
      <c r="D183" s="225"/>
      <c r="E183" s="226">
        <v>0.17100000000000001</v>
      </c>
      <c r="F183" s="223"/>
      <c r="G183" s="223"/>
      <c r="H183" s="223"/>
      <c r="I183" s="223"/>
      <c r="J183" s="223"/>
      <c r="K183" s="223"/>
      <c r="L183" s="223"/>
      <c r="M183" s="223"/>
      <c r="N183" s="222"/>
      <c r="O183" s="222"/>
      <c r="P183" s="222"/>
      <c r="Q183" s="222"/>
      <c r="R183" s="223"/>
      <c r="S183" s="223"/>
      <c r="T183" s="223"/>
      <c r="U183" s="223"/>
      <c r="V183" s="223"/>
      <c r="W183" s="223"/>
      <c r="X183" s="223"/>
      <c r="Y183" s="223"/>
      <c r="Z183" s="212"/>
      <c r="AA183" s="212"/>
      <c r="AB183" s="212"/>
      <c r="AC183" s="212"/>
      <c r="AD183" s="212"/>
      <c r="AE183" s="212"/>
      <c r="AF183" s="212"/>
      <c r="AG183" s="212" t="s">
        <v>141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2">
      <c r="A184" s="219"/>
      <c r="B184" s="220"/>
      <c r="C184" s="258" t="s">
        <v>251</v>
      </c>
      <c r="D184" s="225"/>
      <c r="E184" s="226"/>
      <c r="F184" s="223"/>
      <c r="G184" s="223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23"/>
      <c r="Z184" s="212"/>
      <c r="AA184" s="212"/>
      <c r="AB184" s="212"/>
      <c r="AC184" s="212"/>
      <c r="AD184" s="212"/>
      <c r="AE184" s="212"/>
      <c r="AF184" s="212"/>
      <c r="AG184" s="212" t="s">
        <v>141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2">
      <c r="A185" s="219"/>
      <c r="B185" s="220"/>
      <c r="C185" s="258" t="s">
        <v>291</v>
      </c>
      <c r="D185" s="225"/>
      <c r="E185" s="226">
        <v>0.14063000000000001</v>
      </c>
      <c r="F185" s="223"/>
      <c r="G185" s="223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23"/>
      <c r="Z185" s="212"/>
      <c r="AA185" s="212"/>
      <c r="AB185" s="212"/>
      <c r="AC185" s="212"/>
      <c r="AD185" s="212"/>
      <c r="AE185" s="212"/>
      <c r="AF185" s="212"/>
      <c r="AG185" s="212" t="s">
        <v>141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2">
      <c r="A186" s="219"/>
      <c r="B186" s="220"/>
      <c r="C186" s="258" t="s">
        <v>321</v>
      </c>
      <c r="D186" s="225"/>
      <c r="E186" s="226"/>
      <c r="F186" s="223"/>
      <c r="G186" s="223"/>
      <c r="H186" s="223"/>
      <c r="I186" s="223"/>
      <c r="J186" s="223"/>
      <c r="K186" s="223"/>
      <c r="L186" s="223"/>
      <c r="M186" s="223"/>
      <c r="N186" s="222"/>
      <c r="O186" s="222"/>
      <c r="P186" s="222"/>
      <c r="Q186" s="222"/>
      <c r="R186" s="223"/>
      <c r="S186" s="223"/>
      <c r="T186" s="223"/>
      <c r="U186" s="223"/>
      <c r="V186" s="223"/>
      <c r="W186" s="223"/>
      <c r="X186" s="223"/>
      <c r="Y186" s="223"/>
      <c r="Z186" s="212"/>
      <c r="AA186" s="212"/>
      <c r="AB186" s="212"/>
      <c r="AC186" s="212"/>
      <c r="AD186" s="212"/>
      <c r="AE186" s="212"/>
      <c r="AF186" s="212"/>
      <c r="AG186" s="212" t="s">
        <v>141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2">
      <c r="A187" s="219"/>
      <c r="B187" s="220"/>
      <c r="C187" s="258" t="s">
        <v>322</v>
      </c>
      <c r="D187" s="225"/>
      <c r="E187" s="226">
        <v>0.33074999999999999</v>
      </c>
      <c r="F187" s="223"/>
      <c r="G187" s="223"/>
      <c r="H187" s="223"/>
      <c r="I187" s="223"/>
      <c r="J187" s="223"/>
      <c r="K187" s="223"/>
      <c r="L187" s="223"/>
      <c r="M187" s="223"/>
      <c r="N187" s="222"/>
      <c r="O187" s="222"/>
      <c r="P187" s="222"/>
      <c r="Q187" s="222"/>
      <c r="R187" s="223"/>
      <c r="S187" s="223"/>
      <c r="T187" s="223"/>
      <c r="U187" s="223"/>
      <c r="V187" s="223"/>
      <c r="W187" s="223"/>
      <c r="X187" s="223"/>
      <c r="Y187" s="223"/>
      <c r="Z187" s="212"/>
      <c r="AA187" s="212"/>
      <c r="AB187" s="212"/>
      <c r="AC187" s="212"/>
      <c r="AD187" s="212"/>
      <c r="AE187" s="212"/>
      <c r="AF187" s="212"/>
      <c r="AG187" s="212" t="s">
        <v>141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2">
      <c r="A188" s="219"/>
      <c r="B188" s="220"/>
      <c r="C188" s="258" t="s">
        <v>323</v>
      </c>
      <c r="D188" s="225"/>
      <c r="E188" s="226">
        <v>6.08E-2</v>
      </c>
      <c r="F188" s="223"/>
      <c r="G188" s="223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23"/>
      <c r="Z188" s="212"/>
      <c r="AA188" s="212"/>
      <c r="AB188" s="212"/>
      <c r="AC188" s="212"/>
      <c r="AD188" s="212"/>
      <c r="AE188" s="212"/>
      <c r="AF188" s="212"/>
      <c r="AG188" s="212" t="s">
        <v>141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2">
      <c r="A189" s="219"/>
      <c r="B189" s="220"/>
      <c r="C189" s="258" t="s">
        <v>324</v>
      </c>
      <c r="D189" s="225"/>
      <c r="E189" s="226">
        <v>6.4000000000000001E-2</v>
      </c>
      <c r="F189" s="223"/>
      <c r="G189" s="223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23"/>
      <c r="Z189" s="212"/>
      <c r="AA189" s="212"/>
      <c r="AB189" s="212"/>
      <c r="AC189" s="212"/>
      <c r="AD189" s="212"/>
      <c r="AE189" s="212"/>
      <c r="AF189" s="212"/>
      <c r="AG189" s="212" t="s">
        <v>141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2">
      <c r="A190" s="219"/>
      <c r="B190" s="220"/>
      <c r="C190" s="258" t="s">
        <v>325</v>
      </c>
      <c r="D190" s="225"/>
      <c r="E190" s="226">
        <v>0.58589999999999998</v>
      </c>
      <c r="F190" s="223"/>
      <c r="G190" s="223"/>
      <c r="H190" s="223"/>
      <c r="I190" s="223"/>
      <c r="J190" s="223"/>
      <c r="K190" s="223"/>
      <c r="L190" s="223"/>
      <c r="M190" s="223"/>
      <c r="N190" s="222"/>
      <c r="O190" s="222"/>
      <c r="P190" s="222"/>
      <c r="Q190" s="222"/>
      <c r="R190" s="223"/>
      <c r="S190" s="223"/>
      <c r="T190" s="223"/>
      <c r="U190" s="223"/>
      <c r="V190" s="223"/>
      <c r="W190" s="223"/>
      <c r="X190" s="223"/>
      <c r="Y190" s="223"/>
      <c r="Z190" s="212"/>
      <c r="AA190" s="212"/>
      <c r="AB190" s="212"/>
      <c r="AC190" s="212"/>
      <c r="AD190" s="212"/>
      <c r="AE190" s="212"/>
      <c r="AF190" s="212"/>
      <c r="AG190" s="212" t="s">
        <v>141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9">
        <v>56</v>
      </c>
      <c r="B191" s="220" t="s">
        <v>340</v>
      </c>
      <c r="C191" s="261" t="s">
        <v>341</v>
      </c>
      <c r="D191" s="221" t="s">
        <v>0</v>
      </c>
      <c r="E191" s="252"/>
      <c r="F191" s="224"/>
      <c r="G191" s="223">
        <f>ROUND(E191*F191,2)</f>
        <v>0</v>
      </c>
      <c r="H191" s="224"/>
      <c r="I191" s="223">
        <f>ROUND(E191*H191,2)</f>
        <v>0</v>
      </c>
      <c r="J191" s="224"/>
      <c r="K191" s="223">
        <f>ROUND(E191*J191,2)</f>
        <v>0</v>
      </c>
      <c r="L191" s="223">
        <v>21</v>
      </c>
      <c r="M191" s="223">
        <f>G191*(1+L191/100)</f>
        <v>0</v>
      </c>
      <c r="N191" s="222">
        <v>0</v>
      </c>
      <c r="O191" s="222">
        <f>ROUND(E191*N191,2)</f>
        <v>0</v>
      </c>
      <c r="P191" s="222">
        <v>0</v>
      </c>
      <c r="Q191" s="222">
        <f>ROUND(E191*P191,2)</f>
        <v>0</v>
      </c>
      <c r="R191" s="223" t="s">
        <v>243</v>
      </c>
      <c r="S191" s="223" t="s">
        <v>134</v>
      </c>
      <c r="T191" s="223" t="s">
        <v>134</v>
      </c>
      <c r="U191" s="223">
        <v>0</v>
      </c>
      <c r="V191" s="223">
        <f>ROUND(E191*U191,2)</f>
        <v>0</v>
      </c>
      <c r="W191" s="223"/>
      <c r="X191" s="223" t="s">
        <v>229</v>
      </c>
      <c r="Y191" s="223" t="s">
        <v>136</v>
      </c>
      <c r="Z191" s="212"/>
      <c r="AA191" s="212"/>
      <c r="AB191" s="212"/>
      <c r="AC191" s="212"/>
      <c r="AD191" s="212"/>
      <c r="AE191" s="212"/>
      <c r="AF191" s="212"/>
      <c r="AG191" s="212" t="s">
        <v>230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2" x14ac:dyDescent="0.2">
      <c r="A192" s="219"/>
      <c r="B192" s="220"/>
      <c r="C192" s="262" t="s">
        <v>342</v>
      </c>
      <c r="D192" s="253"/>
      <c r="E192" s="253"/>
      <c r="F192" s="253"/>
      <c r="G192" s="253"/>
      <c r="H192" s="223"/>
      <c r="I192" s="223"/>
      <c r="J192" s="223"/>
      <c r="K192" s="223"/>
      <c r="L192" s="223"/>
      <c r="M192" s="223"/>
      <c r="N192" s="222"/>
      <c r="O192" s="222"/>
      <c r="P192" s="222"/>
      <c r="Q192" s="222"/>
      <c r="R192" s="223"/>
      <c r="S192" s="223"/>
      <c r="T192" s="223"/>
      <c r="U192" s="223"/>
      <c r="V192" s="223"/>
      <c r="W192" s="223"/>
      <c r="X192" s="223"/>
      <c r="Y192" s="223"/>
      <c r="Z192" s="212"/>
      <c r="AA192" s="212"/>
      <c r="AB192" s="212"/>
      <c r="AC192" s="212"/>
      <c r="AD192" s="212"/>
      <c r="AE192" s="212"/>
      <c r="AF192" s="212"/>
      <c r="AG192" s="212" t="s">
        <v>139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x14ac:dyDescent="0.2">
      <c r="A193" s="228" t="s">
        <v>128</v>
      </c>
      <c r="B193" s="229" t="s">
        <v>82</v>
      </c>
      <c r="C193" s="255" t="s">
        <v>83</v>
      </c>
      <c r="D193" s="230"/>
      <c r="E193" s="231"/>
      <c r="F193" s="232"/>
      <c r="G193" s="232">
        <f>SUMIF(AG194:AG285,"&lt;&gt;NOR",G194:G285)</f>
        <v>0</v>
      </c>
      <c r="H193" s="232"/>
      <c r="I193" s="232">
        <f>SUM(I194:I285)</f>
        <v>0</v>
      </c>
      <c r="J193" s="232"/>
      <c r="K193" s="232">
        <f>SUM(K194:K285)</f>
        <v>0</v>
      </c>
      <c r="L193" s="232"/>
      <c r="M193" s="232">
        <f>SUM(M194:M285)</f>
        <v>0</v>
      </c>
      <c r="N193" s="231"/>
      <c r="O193" s="231">
        <f>SUM(O194:O285)</f>
        <v>0.64000000000000012</v>
      </c>
      <c r="P193" s="231"/>
      <c r="Q193" s="231">
        <f>SUM(Q194:Q285)</f>
        <v>0.49000000000000005</v>
      </c>
      <c r="R193" s="232"/>
      <c r="S193" s="232"/>
      <c r="T193" s="233"/>
      <c r="U193" s="227"/>
      <c r="V193" s="227">
        <f>SUM(V194:V285)</f>
        <v>281.43</v>
      </c>
      <c r="W193" s="227"/>
      <c r="X193" s="227"/>
      <c r="Y193" s="227"/>
      <c r="AG193" t="s">
        <v>129</v>
      </c>
    </row>
    <row r="194" spans="1:60" outlineLevel="1" x14ac:dyDescent="0.2">
      <c r="A194" s="235">
        <v>57</v>
      </c>
      <c r="B194" s="236" t="s">
        <v>343</v>
      </c>
      <c r="C194" s="256" t="s">
        <v>344</v>
      </c>
      <c r="D194" s="237" t="s">
        <v>177</v>
      </c>
      <c r="E194" s="238">
        <v>1.84</v>
      </c>
      <c r="F194" s="239"/>
      <c r="G194" s="240">
        <f>ROUND(E194*F194,2)</f>
        <v>0</v>
      </c>
      <c r="H194" s="239"/>
      <c r="I194" s="240">
        <f>ROUND(E194*H194,2)</f>
        <v>0</v>
      </c>
      <c r="J194" s="239"/>
      <c r="K194" s="240">
        <f>ROUND(E194*J194,2)</f>
        <v>0</v>
      </c>
      <c r="L194" s="240">
        <v>21</v>
      </c>
      <c r="M194" s="240">
        <f>G194*(1+L194/100)</f>
        <v>0</v>
      </c>
      <c r="N194" s="238">
        <v>1.6000000000000001E-3</v>
      </c>
      <c r="O194" s="238">
        <f>ROUND(E194*N194,2)</f>
        <v>0</v>
      </c>
      <c r="P194" s="238">
        <v>0</v>
      </c>
      <c r="Q194" s="238">
        <f>ROUND(E194*P194,2)</f>
        <v>0</v>
      </c>
      <c r="R194" s="240" t="s">
        <v>345</v>
      </c>
      <c r="S194" s="240" t="s">
        <v>134</v>
      </c>
      <c r="T194" s="241" t="s">
        <v>134</v>
      </c>
      <c r="U194" s="223">
        <v>0.27150000000000002</v>
      </c>
      <c r="V194" s="223">
        <f>ROUND(E194*U194,2)</f>
        <v>0.5</v>
      </c>
      <c r="W194" s="223"/>
      <c r="X194" s="223" t="s">
        <v>135</v>
      </c>
      <c r="Y194" s="223" t="s">
        <v>136</v>
      </c>
      <c r="Z194" s="212"/>
      <c r="AA194" s="212"/>
      <c r="AB194" s="212"/>
      <c r="AC194" s="212"/>
      <c r="AD194" s="212"/>
      <c r="AE194" s="212"/>
      <c r="AF194" s="212"/>
      <c r="AG194" s="212" t="s">
        <v>137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2" x14ac:dyDescent="0.2">
      <c r="A195" s="219"/>
      <c r="B195" s="220"/>
      <c r="C195" s="258" t="s">
        <v>346</v>
      </c>
      <c r="D195" s="225"/>
      <c r="E195" s="226">
        <v>1.84</v>
      </c>
      <c r="F195" s="223"/>
      <c r="G195" s="223"/>
      <c r="H195" s="223"/>
      <c r="I195" s="223"/>
      <c r="J195" s="223"/>
      <c r="K195" s="223"/>
      <c r="L195" s="223"/>
      <c r="M195" s="223"/>
      <c r="N195" s="222"/>
      <c r="O195" s="222"/>
      <c r="P195" s="222"/>
      <c r="Q195" s="222"/>
      <c r="R195" s="223"/>
      <c r="S195" s="223"/>
      <c r="T195" s="223"/>
      <c r="U195" s="223"/>
      <c r="V195" s="223"/>
      <c r="W195" s="223"/>
      <c r="X195" s="223"/>
      <c r="Y195" s="223"/>
      <c r="Z195" s="212"/>
      <c r="AA195" s="212"/>
      <c r="AB195" s="212"/>
      <c r="AC195" s="212"/>
      <c r="AD195" s="212"/>
      <c r="AE195" s="212"/>
      <c r="AF195" s="212"/>
      <c r="AG195" s="212" t="s">
        <v>141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22.5" outlineLevel="1" x14ac:dyDescent="0.2">
      <c r="A196" s="235">
        <v>58</v>
      </c>
      <c r="B196" s="236" t="s">
        <v>347</v>
      </c>
      <c r="C196" s="256" t="s">
        <v>348</v>
      </c>
      <c r="D196" s="237" t="s">
        <v>349</v>
      </c>
      <c r="E196" s="238">
        <v>4</v>
      </c>
      <c r="F196" s="239"/>
      <c r="G196" s="240">
        <f>ROUND(E196*F196,2)</f>
        <v>0</v>
      </c>
      <c r="H196" s="239"/>
      <c r="I196" s="240">
        <f>ROUND(E196*H196,2)</f>
        <v>0</v>
      </c>
      <c r="J196" s="239"/>
      <c r="K196" s="240">
        <f>ROUND(E196*J196,2)</f>
        <v>0</v>
      </c>
      <c r="L196" s="240">
        <v>21</v>
      </c>
      <c r="M196" s="240">
        <f>G196*(1+L196/100)</f>
        <v>0</v>
      </c>
      <c r="N196" s="238">
        <v>0</v>
      </c>
      <c r="O196" s="238">
        <f>ROUND(E196*N196,2)</f>
        <v>0</v>
      </c>
      <c r="P196" s="238">
        <v>0</v>
      </c>
      <c r="Q196" s="238">
        <f>ROUND(E196*P196,2)</f>
        <v>0</v>
      </c>
      <c r="R196" s="240" t="s">
        <v>345</v>
      </c>
      <c r="S196" s="240" t="s">
        <v>134</v>
      </c>
      <c r="T196" s="241" t="s">
        <v>134</v>
      </c>
      <c r="U196" s="223">
        <v>0.02</v>
      </c>
      <c r="V196" s="223">
        <f>ROUND(E196*U196,2)</f>
        <v>0.08</v>
      </c>
      <c r="W196" s="223"/>
      <c r="X196" s="223" t="s">
        <v>135</v>
      </c>
      <c r="Y196" s="223" t="s">
        <v>136</v>
      </c>
      <c r="Z196" s="212"/>
      <c r="AA196" s="212"/>
      <c r="AB196" s="212"/>
      <c r="AC196" s="212"/>
      <c r="AD196" s="212"/>
      <c r="AE196" s="212"/>
      <c r="AF196" s="212"/>
      <c r="AG196" s="212" t="s">
        <v>137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2" x14ac:dyDescent="0.2">
      <c r="A197" s="219"/>
      <c r="B197" s="220"/>
      <c r="C197" s="258" t="s">
        <v>350</v>
      </c>
      <c r="D197" s="225"/>
      <c r="E197" s="226">
        <v>4</v>
      </c>
      <c r="F197" s="223"/>
      <c r="G197" s="223"/>
      <c r="H197" s="223"/>
      <c r="I197" s="223"/>
      <c r="J197" s="223"/>
      <c r="K197" s="223"/>
      <c r="L197" s="223"/>
      <c r="M197" s="223"/>
      <c r="N197" s="222"/>
      <c r="O197" s="222"/>
      <c r="P197" s="222"/>
      <c r="Q197" s="222"/>
      <c r="R197" s="223"/>
      <c r="S197" s="223"/>
      <c r="T197" s="223"/>
      <c r="U197" s="223"/>
      <c r="V197" s="223"/>
      <c r="W197" s="223"/>
      <c r="X197" s="223"/>
      <c r="Y197" s="223"/>
      <c r="Z197" s="212"/>
      <c r="AA197" s="212"/>
      <c r="AB197" s="212"/>
      <c r="AC197" s="212"/>
      <c r="AD197" s="212"/>
      <c r="AE197" s="212"/>
      <c r="AF197" s="212"/>
      <c r="AG197" s="212" t="s">
        <v>141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22.5" outlineLevel="1" x14ac:dyDescent="0.2">
      <c r="A198" s="235">
        <v>59</v>
      </c>
      <c r="B198" s="236" t="s">
        <v>351</v>
      </c>
      <c r="C198" s="256" t="s">
        <v>352</v>
      </c>
      <c r="D198" s="237" t="s">
        <v>152</v>
      </c>
      <c r="E198" s="238">
        <v>112.26600000000001</v>
      </c>
      <c r="F198" s="239"/>
      <c r="G198" s="240">
        <f>ROUND(E198*F198,2)</f>
        <v>0</v>
      </c>
      <c r="H198" s="239"/>
      <c r="I198" s="240">
        <f>ROUND(E198*H198,2)</f>
        <v>0</v>
      </c>
      <c r="J198" s="239"/>
      <c r="K198" s="240">
        <f>ROUND(E198*J198,2)</f>
        <v>0</v>
      </c>
      <c r="L198" s="240">
        <v>21</v>
      </c>
      <c r="M198" s="240">
        <f>G198*(1+L198/100)</f>
        <v>0</v>
      </c>
      <c r="N198" s="238">
        <v>2.2499999999999998E-3</v>
      </c>
      <c r="O198" s="238">
        <f>ROUND(E198*N198,2)</f>
        <v>0.25</v>
      </c>
      <c r="P198" s="238">
        <v>0</v>
      </c>
      <c r="Q198" s="238">
        <f>ROUND(E198*P198,2)</f>
        <v>0</v>
      </c>
      <c r="R198" s="240" t="s">
        <v>345</v>
      </c>
      <c r="S198" s="240" t="s">
        <v>134</v>
      </c>
      <c r="T198" s="241" t="s">
        <v>134</v>
      </c>
      <c r="U198" s="223">
        <v>1.36164</v>
      </c>
      <c r="V198" s="223">
        <f>ROUND(E198*U198,2)</f>
        <v>152.87</v>
      </c>
      <c r="W198" s="223"/>
      <c r="X198" s="223" t="s">
        <v>135</v>
      </c>
      <c r="Y198" s="223" t="s">
        <v>136</v>
      </c>
      <c r="Z198" s="212"/>
      <c r="AA198" s="212"/>
      <c r="AB198" s="212"/>
      <c r="AC198" s="212"/>
      <c r="AD198" s="212"/>
      <c r="AE198" s="212"/>
      <c r="AF198" s="212"/>
      <c r="AG198" s="212" t="s">
        <v>137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2" x14ac:dyDescent="0.2">
      <c r="A199" s="219"/>
      <c r="B199" s="220"/>
      <c r="C199" s="257" t="s">
        <v>353</v>
      </c>
      <c r="D199" s="242"/>
      <c r="E199" s="242"/>
      <c r="F199" s="242"/>
      <c r="G199" s="242"/>
      <c r="H199" s="223"/>
      <c r="I199" s="223"/>
      <c r="J199" s="223"/>
      <c r="K199" s="223"/>
      <c r="L199" s="223"/>
      <c r="M199" s="223"/>
      <c r="N199" s="222"/>
      <c r="O199" s="222"/>
      <c r="P199" s="222"/>
      <c r="Q199" s="222"/>
      <c r="R199" s="223"/>
      <c r="S199" s="223"/>
      <c r="T199" s="223"/>
      <c r="U199" s="223"/>
      <c r="V199" s="223"/>
      <c r="W199" s="223"/>
      <c r="X199" s="223"/>
      <c r="Y199" s="223"/>
      <c r="Z199" s="212"/>
      <c r="AA199" s="212"/>
      <c r="AB199" s="212"/>
      <c r="AC199" s="212"/>
      <c r="AD199" s="212"/>
      <c r="AE199" s="212"/>
      <c r="AF199" s="212"/>
      <c r="AG199" s="212" t="s">
        <v>139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2" x14ac:dyDescent="0.2">
      <c r="A200" s="219"/>
      <c r="B200" s="220"/>
      <c r="C200" s="260" t="s">
        <v>354</v>
      </c>
      <c r="D200" s="250"/>
      <c r="E200" s="250"/>
      <c r="F200" s="250"/>
      <c r="G200" s="250"/>
      <c r="H200" s="223"/>
      <c r="I200" s="223"/>
      <c r="J200" s="223"/>
      <c r="K200" s="223"/>
      <c r="L200" s="223"/>
      <c r="M200" s="223"/>
      <c r="N200" s="222"/>
      <c r="O200" s="222"/>
      <c r="P200" s="222"/>
      <c r="Q200" s="222"/>
      <c r="R200" s="223"/>
      <c r="S200" s="223"/>
      <c r="T200" s="223"/>
      <c r="U200" s="223"/>
      <c r="V200" s="223"/>
      <c r="W200" s="223"/>
      <c r="X200" s="223"/>
      <c r="Y200" s="223"/>
      <c r="Z200" s="212"/>
      <c r="AA200" s="212"/>
      <c r="AB200" s="212"/>
      <c r="AC200" s="212"/>
      <c r="AD200" s="212"/>
      <c r="AE200" s="212"/>
      <c r="AF200" s="212"/>
      <c r="AG200" s="212" t="s">
        <v>167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2" x14ac:dyDescent="0.2">
      <c r="A201" s="219"/>
      <c r="B201" s="220"/>
      <c r="C201" s="258" t="s">
        <v>269</v>
      </c>
      <c r="D201" s="225"/>
      <c r="E201" s="226">
        <v>6.2160000000000002</v>
      </c>
      <c r="F201" s="223"/>
      <c r="G201" s="223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23"/>
      <c r="Z201" s="212"/>
      <c r="AA201" s="212"/>
      <c r="AB201" s="212"/>
      <c r="AC201" s="212"/>
      <c r="AD201" s="212"/>
      <c r="AE201" s="212"/>
      <c r="AF201" s="212"/>
      <c r="AG201" s="212" t="s">
        <v>141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">
      <c r="A202" s="219"/>
      <c r="B202" s="220"/>
      <c r="C202" s="258" t="s">
        <v>237</v>
      </c>
      <c r="D202" s="225"/>
      <c r="E202" s="226">
        <v>106.05</v>
      </c>
      <c r="F202" s="223"/>
      <c r="G202" s="223"/>
      <c r="H202" s="223"/>
      <c r="I202" s="223"/>
      <c r="J202" s="223"/>
      <c r="K202" s="223"/>
      <c r="L202" s="223"/>
      <c r="M202" s="223"/>
      <c r="N202" s="222"/>
      <c r="O202" s="222"/>
      <c r="P202" s="222"/>
      <c r="Q202" s="222"/>
      <c r="R202" s="223"/>
      <c r="S202" s="223"/>
      <c r="T202" s="223"/>
      <c r="U202" s="223"/>
      <c r="V202" s="223"/>
      <c r="W202" s="223"/>
      <c r="X202" s="223"/>
      <c r="Y202" s="223"/>
      <c r="Z202" s="212"/>
      <c r="AA202" s="212"/>
      <c r="AB202" s="212"/>
      <c r="AC202" s="212"/>
      <c r="AD202" s="212"/>
      <c r="AE202" s="212"/>
      <c r="AF202" s="212"/>
      <c r="AG202" s="212" t="s">
        <v>141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ht="22.5" outlineLevel="1" x14ac:dyDescent="0.2">
      <c r="A203" s="235">
        <v>60</v>
      </c>
      <c r="B203" s="236" t="s">
        <v>355</v>
      </c>
      <c r="C203" s="256" t="s">
        <v>356</v>
      </c>
      <c r="D203" s="237" t="s">
        <v>152</v>
      </c>
      <c r="E203" s="238">
        <v>34.709000000000003</v>
      </c>
      <c r="F203" s="239"/>
      <c r="G203" s="240">
        <f>ROUND(E203*F203,2)</f>
        <v>0</v>
      </c>
      <c r="H203" s="239"/>
      <c r="I203" s="240">
        <f>ROUND(E203*H203,2)</f>
        <v>0</v>
      </c>
      <c r="J203" s="239"/>
      <c r="K203" s="240">
        <f>ROUND(E203*J203,2)</f>
        <v>0</v>
      </c>
      <c r="L203" s="240">
        <v>21</v>
      </c>
      <c r="M203" s="240">
        <f>G203*(1+L203/100)</f>
        <v>0</v>
      </c>
      <c r="N203" s="238">
        <v>2.2499999999999998E-3</v>
      </c>
      <c r="O203" s="238">
        <f>ROUND(E203*N203,2)</f>
        <v>0.08</v>
      </c>
      <c r="P203" s="238">
        <v>0</v>
      </c>
      <c r="Q203" s="238">
        <f>ROUND(E203*P203,2)</f>
        <v>0</v>
      </c>
      <c r="R203" s="240" t="s">
        <v>345</v>
      </c>
      <c r="S203" s="240" t="s">
        <v>134</v>
      </c>
      <c r="T203" s="241" t="s">
        <v>134</v>
      </c>
      <c r="U203" s="223">
        <v>1.4574400000000001</v>
      </c>
      <c r="V203" s="223">
        <f>ROUND(E203*U203,2)</f>
        <v>50.59</v>
      </c>
      <c r="W203" s="223"/>
      <c r="X203" s="223" t="s">
        <v>135</v>
      </c>
      <c r="Y203" s="223" t="s">
        <v>136</v>
      </c>
      <c r="Z203" s="212"/>
      <c r="AA203" s="212"/>
      <c r="AB203" s="212"/>
      <c r="AC203" s="212"/>
      <c r="AD203" s="212"/>
      <c r="AE203" s="212"/>
      <c r="AF203" s="212"/>
      <c r="AG203" s="212" t="s">
        <v>137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2" x14ac:dyDescent="0.2">
      <c r="A204" s="219"/>
      <c r="B204" s="220"/>
      <c r="C204" s="257" t="s">
        <v>353</v>
      </c>
      <c r="D204" s="242"/>
      <c r="E204" s="242"/>
      <c r="F204" s="242"/>
      <c r="G204" s="242"/>
      <c r="H204" s="223"/>
      <c r="I204" s="223"/>
      <c r="J204" s="223"/>
      <c r="K204" s="223"/>
      <c r="L204" s="223"/>
      <c r="M204" s="223"/>
      <c r="N204" s="222"/>
      <c r="O204" s="222"/>
      <c r="P204" s="222"/>
      <c r="Q204" s="222"/>
      <c r="R204" s="223"/>
      <c r="S204" s="223"/>
      <c r="T204" s="223"/>
      <c r="U204" s="223"/>
      <c r="V204" s="223"/>
      <c r="W204" s="223"/>
      <c r="X204" s="223"/>
      <c r="Y204" s="223"/>
      <c r="Z204" s="212"/>
      <c r="AA204" s="212"/>
      <c r="AB204" s="212"/>
      <c r="AC204" s="212"/>
      <c r="AD204" s="212"/>
      <c r="AE204" s="212"/>
      <c r="AF204" s="212"/>
      <c r="AG204" s="212" t="s">
        <v>139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2" x14ac:dyDescent="0.2">
      <c r="A205" s="219"/>
      <c r="B205" s="220"/>
      <c r="C205" s="260" t="s">
        <v>354</v>
      </c>
      <c r="D205" s="250"/>
      <c r="E205" s="250"/>
      <c r="F205" s="250"/>
      <c r="G205" s="250"/>
      <c r="H205" s="223"/>
      <c r="I205" s="223"/>
      <c r="J205" s="223"/>
      <c r="K205" s="223"/>
      <c r="L205" s="223"/>
      <c r="M205" s="223"/>
      <c r="N205" s="222"/>
      <c r="O205" s="222"/>
      <c r="P205" s="222"/>
      <c r="Q205" s="222"/>
      <c r="R205" s="223"/>
      <c r="S205" s="223"/>
      <c r="T205" s="223"/>
      <c r="U205" s="223"/>
      <c r="V205" s="223"/>
      <c r="W205" s="223"/>
      <c r="X205" s="223"/>
      <c r="Y205" s="223"/>
      <c r="Z205" s="212"/>
      <c r="AA205" s="212"/>
      <c r="AB205" s="212"/>
      <c r="AC205" s="212"/>
      <c r="AD205" s="212"/>
      <c r="AE205" s="212"/>
      <c r="AF205" s="212"/>
      <c r="AG205" s="212" t="s">
        <v>167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2" x14ac:dyDescent="0.2">
      <c r="A206" s="219"/>
      <c r="B206" s="220"/>
      <c r="C206" s="258" t="s">
        <v>235</v>
      </c>
      <c r="D206" s="225"/>
      <c r="E206" s="226">
        <v>34.709000000000003</v>
      </c>
      <c r="F206" s="223"/>
      <c r="G206" s="223"/>
      <c r="H206" s="223"/>
      <c r="I206" s="223"/>
      <c r="J206" s="223"/>
      <c r="K206" s="223"/>
      <c r="L206" s="223"/>
      <c r="M206" s="223"/>
      <c r="N206" s="222"/>
      <c r="O206" s="222"/>
      <c r="P206" s="222"/>
      <c r="Q206" s="222"/>
      <c r="R206" s="223"/>
      <c r="S206" s="223"/>
      <c r="T206" s="223"/>
      <c r="U206" s="223"/>
      <c r="V206" s="223"/>
      <c r="W206" s="223"/>
      <c r="X206" s="223"/>
      <c r="Y206" s="223"/>
      <c r="Z206" s="212"/>
      <c r="AA206" s="212"/>
      <c r="AB206" s="212"/>
      <c r="AC206" s="212"/>
      <c r="AD206" s="212"/>
      <c r="AE206" s="212"/>
      <c r="AF206" s="212"/>
      <c r="AG206" s="212" t="s">
        <v>141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ht="22.5" outlineLevel="1" x14ac:dyDescent="0.2">
      <c r="A207" s="235">
        <v>61</v>
      </c>
      <c r="B207" s="236" t="s">
        <v>357</v>
      </c>
      <c r="C207" s="256" t="s">
        <v>358</v>
      </c>
      <c r="D207" s="237" t="s">
        <v>177</v>
      </c>
      <c r="E207" s="238">
        <v>0.85</v>
      </c>
      <c r="F207" s="239"/>
      <c r="G207" s="240">
        <f>ROUND(E207*F207,2)</f>
        <v>0</v>
      </c>
      <c r="H207" s="239"/>
      <c r="I207" s="240">
        <f>ROUND(E207*H207,2)</f>
        <v>0</v>
      </c>
      <c r="J207" s="239"/>
      <c r="K207" s="240">
        <f>ROUND(E207*J207,2)</f>
        <v>0</v>
      </c>
      <c r="L207" s="240">
        <v>21</v>
      </c>
      <c r="M207" s="240">
        <f>G207*(1+L207/100)</f>
        <v>0</v>
      </c>
      <c r="N207" s="238">
        <v>2.5899999999999999E-3</v>
      </c>
      <c r="O207" s="238">
        <f>ROUND(E207*N207,2)</f>
        <v>0</v>
      </c>
      <c r="P207" s="238">
        <v>0</v>
      </c>
      <c r="Q207" s="238">
        <f>ROUND(E207*P207,2)</f>
        <v>0</v>
      </c>
      <c r="R207" s="240" t="s">
        <v>345</v>
      </c>
      <c r="S207" s="240" t="s">
        <v>134</v>
      </c>
      <c r="T207" s="241" t="s">
        <v>134</v>
      </c>
      <c r="U207" s="223">
        <v>0.54</v>
      </c>
      <c r="V207" s="223">
        <f>ROUND(E207*U207,2)</f>
        <v>0.46</v>
      </c>
      <c r="W207" s="223"/>
      <c r="X207" s="223" t="s">
        <v>135</v>
      </c>
      <c r="Y207" s="223" t="s">
        <v>136</v>
      </c>
      <c r="Z207" s="212"/>
      <c r="AA207" s="212"/>
      <c r="AB207" s="212"/>
      <c r="AC207" s="212"/>
      <c r="AD207" s="212"/>
      <c r="AE207" s="212"/>
      <c r="AF207" s="212"/>
      <c r="AG207" s="212" t="s">
        <v>137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2" x14ac:dyDescent="0.2">
      <c r="A208" s="219"/>
      <c r="B208" s="220"/>
      <c r="C208" s="257" t="s">
        <v>359</v>
      </c>
      <c r="D208" s="242"/>
      <c r="E208" s="242"/>
      <c r="F208" s="242"/>
      <c r="G208" s="242"/>
      <c r="H208" s="223"/>
      <c r="I208" s="223"/>
      <c r="J208" s="223"/>
      <c r="K208" s="223"/>
      <c r="L208" s="223"/>
      <c r="M208" s="223"/>
      <c r="N208" s="222"/>
      <c r="O208" s="222"/>
      <c r="P208" s="222"/>
      <c r="Q208" s="222"/>
      <c r="R208" s="223"/>
      <c r="S208" s="223"/>
      <c r="T208" s="223"/>
      <c r="U208" s="223"/>
      <c r="V208" s="223"/>
      <c r="W208" s="223"/>
      <c r="X208" s="223"/>
      <c r="Y208" s="223"/>
      <c r="Z208" s="212"/>
      <c r="AA208" s="212"/>
      <c r="AB208" s="212"/>
      <c r="AC208" s="212"/>
      <c r="AD208" s="212"/>
      <c r="AE208" s="212"/>
      <c r="AF208" s="212"/>
      <c r="AG208" s="212" t="s">
        <v>139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2" x14ac:dyDescent="0.2">
      <c r="A209" s="219"/>
      <c r="B209" s="220"/>
      <c r="C209" s="258" t="s">
        <v>360</v>
      </c>
      <c r="D209" s="225"/>
      <c r="E209" s="226">
        <v>0.85</v>
      </c>
      <c r="F209" s="223"/>
      <c r="G209" s="223"/>
      <c r="H209" s="223"/>
      <c r="I209" s="223"/>
      <c r="J209" s="223"/>
      <c r="K209" s="223"/>
      <c r="L209" s="223"/>
      <c r="M209" s="223"/>
      <c r="N209" s="222"/>
      <c r="O209" s="222"/>
      <c r="P209" s="222"/>
      <c r="Q209" s="222"/>
      <c r="R209" s="223"/>
      <c r="S209" s="223"/>
      <c r="T209" s="223"/>
      <c r="U209" s="223"/>
      <c r="V209" s="223"/>
      <c r="W209" s="223"/>
      <c r="X209" s="223"/>
      <c r="Y209" s="223"/>
      <c r="Z209" s="212"/>
      <c r="AA209" s="212"/>
      <c r="AB209" s="212"/>
      <c r="AC209" s="212"/>
      <c r="AD209" s="212"/>
      <c r="AE209" s="212"/>
      <c r="AF209" s="212"/>
      <c r="AG209" s="212" t="s">
        <v>141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ht="22.5" outlineLevel="1" x14ac:dyDescent="0.2">
      <c r="A210" s="235">
        <v>62</v>
      </c>
      <c r="B210" s="236" t="s">
        <v>361</v>
      </c>
      <c r="C210" s="256" t="s">
        <v>362</v>
      </c>
      <c r="D210" s="237" t="s">
        <v>177</v>
      </c>
      <c r="E210" s="238">
        <v>9</v>
      </c>
      <c r="F210" s="239"/>
      <c r="G210" s="240">
        <f>ROUND(E210*F210,2)</f>
        <v>0</v>
      </c>
      <c r="H210" s="239"/>
      <c r="I210" s="240">
        <f>ROUND(E210*H210,2)</f>
        <v>0</v>
      </c>
      <c r="J210" s="239"/>
      <c r="K210" s="240">
        <f>ROUND(E210*J210,2)</f>
        <v>0</v>
      </c>
      <c r="L210" s="240">
        <v>21</v>
      </c>
      <c r="M210" s="240">
        <f>G210*(1+L210/100)</f>
        <v>0</v>
      </c>
      <c r="N210" s="238">
        <v>2.47E-3</v>
      </c>
      <c r="O210" s="238">
        <f>ROUND(E210*N210,2)</f>
        <v>0.02</v>
      </c>
      <c r="P210" s="238">
        <v>0</v>
      </c>
      <c r="Q210" s="238">
        <f>ROUND(E210*P210,2)</f>
        <v>0</v>
      </c>
      <c r="R210" s="240" t="s">
        <v>345</v>
      </c>
      <c r="S210" s="240" t="s">
        <v>134</v>
      </c>
      <c r="T210" s="241" t="s">
        <v>134</v>
      </c>
      <c r="U210" s="223">
        <v>0.29399999999999998</v>
      </c>
      <c r="V210" s="223">
        <f>ROUND(E210*U210,2)</f>
        <v>2.65</v>
      </c>
      <c r="W210" s="223"/>
      <c r="X210" s="223" t="s">
        <v>135</v>
      </c>
      <c r="Y210" s="223" t="s">
        <v>136</v>
      </c>
      <c r="Z210" s="212"/>
      <c r="AA210" s="212"/>
      <c r="AB210" s="212"/>
      <c r="AC210" s="212"/>
      <c r="AD210" s="212"/>
      <c r="AE210" s="212"/>
      <c r="AF210" s="212"/>
      <c r="AG210" s="212" t="s">
        <v>137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2" x14ac:dyDescent="0.2">
      <c r="A211" s="219"/>
      <c r="B211" s="220"/>
      <c r="C211" s="263" t="s">
        <v>363</v>
      </c>
      <c r="D211" s="254"/>
      <c r="E211" s="254"/>
      <c r="F211" s="254"/>
      <c r="G211" s="254"/>
      <c r="H211" s="223"/>
      <c r="I211" s="223"/>
      <c r="J211" s="223"/>
      <c r="K211" s="223"/>
      <c r="L211" s="223"/>
      <c r="M211" s="223"/>
      <c r="N211" s="222"/>
      <c r="O211" s="222"/>
      <c r="P211" s="222"/>
      <c r="Q211" s="222"/>
      <c r="R211" s="223"/>
      <c r="S211" s="223"/>
      <c r="T211" s="223"/>
      <c r="U211" s="223"/>
      <c r="V211" s="223"/>
      <c r="W211" s="223"/>
      <c r="X211" s="223"/>
      <c r="Y211" s="223"/>
      <c r="Z211" s="212"/>
      <c r="AA211" s="212"/>
      <c r="AB211" s="212"/>
      <c r="AC211" s="212"/>
      <c r="AD211" s="212"/>
      <c r="AE211" s="212"/>
      <c r="AF211" s="212"/>
      <c r="AG211" s="212" t="s">
        <v>167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2" x14ac:dyDescent="0.2">
      <c r="A212" s="219"/>
      <c r="B212" s="220"/>
      <c r="C212" s="258" t="s">
        <v>364</v>
      </c>
      <c r="D212" s="225"/>
      <c r="E212" s="226">
        <v>9</v>
      </c>
      <c r="F212" s="223"/>
      <c r="G212" s="223"/>
      <c r="H212" s="223"/>
      <c r="I212" s="223"/>
      <c r="J212" s="223"/>
      <c r="K212" s="223"/>
      <c r="L212" s="223"/>
      <c r="M212" s="223"/>
      <c r="N212" s="222"/>
      <c r="O212" s="222"/>
      <c r="P212" s="222"/>
      <c r="Q212" s="222"/>
      <c r="R212" s="223"/>
      <c r="S212" s="223"/>
      <c r="T212" s="223"/>
      <c r="U212" s="223"/>
      <c r="V212" s="223"/>
      <c r="W212" s="223"/>
      <c r="X212" s="223"/>
      <c r="Y212" s="223"/>
      <c r="Z212" s="212"/>
      <c r="AA212" s="212"/>
      <c r="AB212" s="212"/>
      <c r="AC212" s="212"/>
      <c r="AD212" s="212"/>
      <c r="AE212" s="212"/>
      <c r="AF212" s="212"/>
      <c r="AG212" s="212" t="s">
        <v>141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ht="22.5" outlineLevel="1" x14ac:dyDescent="0.2">
      <c r="A213" s="235">
        <v>63</v>
      </c>
      <c r="B213" s="236" t="s">
        <v>365</v>
      </c>
      <c r="C213" s="256" t="s">
        <v>366</v>
      </c>
      <c r="D213" s="237" t="s">
        <v>177</v>
      </c>
      <c r="E213" s="238">
        <v>20.16</v>
      </c>
      <c r="F213" s="239"/>
      <c r="G213" s="240">
        <f>ROUND(E213*F213,2)</f>
        <v>0</v>
      </c>
      <c r="H213" s="239"/>
      <c r="I213" s="240">
        <f>ROUND(E213*H213,2)</f>
        <v>0</v>
      </c>
      <c r="J213" s="239"/>
      <c r="K213" s="240">
        <f>ROUND(E213*J213,2)</f>
        <v>0</v>
      </c>
      <c r="L213" s="240">
        <v>21</v>
      </c>
      <c r="M213" s="240">
        <f>G213*(1+L213/100)</f>
        <v>0</v>
      </c>
      <c r="N213" s="238">
        <v>8.0000000000000004E-4</v>
      </c>
      <c r="O213" s="238">
        <f>ROUND(E213*N213,2)</f>
        <v>0.02</v>
      </c>
      <c r="P213" s="238">
        <v>0</v>
      </c>
      <c r="Q213" s="238">
        <f>ROUND(E213*P213,2)</f>
        <v>0</v>
      </c>
      <c r="R213" s="240" t="s">
        <v>345</v>
      </c>
      <c r="S213" s="240" t="s">
        <v>134</v>
      </c>
      <c r="T213" s="241" t="s">
        <v>134</v>
      </c>
      <c r="U213" s="223">
        <v>0.36399999999999999</v>
      </c>
      <c r="V213" s="223">
        <f>ROUND(E213*U213,2)</f>
        <v>7.34</v>
      </c>
      <c r="W213" s="223"/>
      <c r="X213" s="223" t="s">
        <v>135</v>
      </c>
      <c r="Y213" s="223" t="s">
        <v>136</v>
      </c>
      <c r="Z213" s="212"/>
      <c r="AA213" s="212"/>
      <c r="AB213" s="212"/>
      <c r="AC213" s="212"/>
      <c r="AD213" s="212"/>
      <c r="AE213" s="212"/>
      <c r="AF213" s="212"/>
      <c r="AG213" s="212" t="s">
        <v>137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2" x14ac:dyDescent="0.2">
      <c r="A214" s="219"/>
      <c r="B214" s="220"/>
      <c r="C214" s="257" t="s">
        <v>367</v>
      </c>
      <c r="D214" s="242"/>
      <c r="E214" s="242"/>
      <c r="F214" s="242"/>
      <c r="G214" s="242"/>
      <c r="H214" s="223"/>
      <c r="I214" s="223"/>
      <c r="J214" s="223"/>
      <c r="K214" s="223"/>
      <c r="L214" s="223"/>
      <c r="M214" s="223"/>
      <c r="N214" s="222"/>
      <c r="O214" s="222"/>
      <c r="P214" s="222"/>
      <c r="Q214" s="222"/>
      <c r="R214" s="223"/>
      <c r="S214" s="223"/>
      <c r="T214" s="223"/>
      <c r="U214" s="223"/>
      <c r="V214" s="223"/>
      <c r="W214" s="223"/>
      <c r="X214" s="223"/>
      <c r="Y214" s="223"/>
      <c r="Z214" s="212"/>
      <c r="AA214" s="212"/>
      <c r="AB214" s="212"/>
      <c r="AC214" s="212"/>
      <c r="AD214" s="212"/>
      <c r="AE214" s="212"/>
      <c r="AF214" s="212"/>
      <c r="AG214" s="212" t="s">
        <v>139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2" x14ac:dyDescent="0.2">
      <c r="A215" s="219"/>
      <c r="B215" s="220"/>
      <c r="C215" s="260" t="s">
        <v>368</v>
      </c>
      <c r="D215" s="250"/>
      <c r="E215" s="250"/>
      <c r="F215" s="250"/>
      <c r="G215" s="250"/>
      <c r="H215" s="223"/>
      <c r="I215" s="223"/>
      <c r="J215" s="223"/>
      <c r="K215" s="223"/>
      <c r="L215" s="223"/>
      <c r="M215" s="223"/>
      <c r="N215" s="222"/>
      <c r="O215" s="222"/>
      <c r="P215" s="222"/>
      <c r="Q215" s="222"/>
      <c r="R215" s="223"/>
      <c r="S215" s="223"/>
      <c r="T215" s="223"/>
      <c r="U215" s="223"/>
      <c r="V215" s="223"/>
      <c r="W215" s="223"/>
      <c r="X215" s="223"/>
      <c r="Y215" s="223"/>
      <c r="Z215" s="212"/>
      <c r="AA215" s="212"/>
      <c r="AB215" s="212"/>
      <c r="AC215" s="212"/>
      <c r="AD215" s="212"/>
      <c r="AE215" s="212"/>
      <c r="AF215" s="212"/>
      <c r="AG215" s="212" t="s">
        <v>167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2" x14ac:dyDescent="0.2">
      <c r="A216" s="219"/>
      <c r="B216" s="220"/>
      <c r="C216" s="258" t="s">
        <v>369</v>
      </c>
      <c r="D216" s="225"/>
      <c r="E216" s="226">
        <v>20.16</v>
      </c>
      <c r="F216" s="223"/>
      <c r="G216" s="223"/>
      <c r="H216" s="223"/>
      <c r="I216" s="223"/>
      <c r="J216" s="223"/>
      <c r="K216" s="223"/>
      <c r="L216" s="223"/>
      <c r="M216" s="223"/>
      <c r="N216" s="222"/>
      <c r="O216" s="222"/>
      <c r="P216" s="222"/>
      <c r="Q216" s="222"/>
      <c r="R216" s="223"/>
      <c r="S216" s="223"/>
      <c r="T216" s="223"/>
      <c r="U216" s="223"/>
      <c r="V216" s="223"/>
      <c r="W216" s="223"/>
      <c r="X216" s="223"/>
      <c r="Y216" s="223"/>
      <c r="Z216" s="212"/>
      <c r="AA216" s="212"/>
      <c r="AB216" s="212"/>
      <c r="AC216" s="212"/>
      <c r="AD216" s="212"/>
      <c r="AE216" s="212"/>
      <c r="AF216" s="212"/>
      <c r="AG216" s="212" t="s">
        <v>141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ht="33.75" outlineLevel="1" x14ac:dyDescent="0.2">
      <c r="A217" s="243">
        <v>64</v>
      </c>
      <c r="B217" s="244" t="s">
        <v>370</v>
      </c>
      <c r="C217" s="259" t="s">
        <v>371</v>
      </c>
      <c r="D217" s="245" t="s">
        <v>132</v>
      </c>
      <c r="E217" s="246">
        <v>2</v>
      </c>
      <c r="F217" s="247"/>
      <c r="G217" s="248">
        <f>ROUND(E217*F217,2)</f>
        <v>0</v>
      </c>
      <c r="H217" s="247"/>
      <c r="I217" s="248">
        <f>ROUND(E217*H217,2)</f>
        <v>0</v>
      </c>
      <c r="J217" s="247"/>
      <c r="K217" s="248">
        <f>ROUND(E217*J217,2)</f>
        <v>0</v>
      </c>
      <c r="L217" s="248">
        <v>21</v>
      </c>
      <c r="M217" s="248">
        <f>G217*(1+L217/100)</f>
        <v>0</v>
      </c>
      <c r="N217" s="246">
        <v>3.4000000000000002E-4</v>
      </c>
      <c r="O217" s="246">
        <f>ROUND(E217*N217,2)</f>
        <v>0</v>
      </c>
      <c r="P217" s="246">
        <v>0</v>
      </c>
      <c r="Q217" s="246">
        <f>ROUND(E217*P217,2)</f>
        <v>0</v>
      </c>
      <c r="R217" s="248" t="s">
        <v>345</v>
      </c>
      <c r="S217" s="248" t="s">
        <v>134</v>
      </c>
      <c r="T217" s="249" t="s">
        <v>134</v>
      </c>
      <c r="U217" s="223">
        <v>0.43</v>
      </c>
      <c r="V217" s="223">
        <f>ROUND(E217*U217,2)</f>
        <v>0.86</v>
      </c>
      <c r="W217" s="223"/>
      <c r="X217" s="223" t="s">
        <v>135</v>
      </c>
      <c r="Y217" s="223" t="s">
        <v>136</v>
      </c>
      <c r="Z217" s="212"/>
      <c r="AA217" s="212"/>
      <c r="AB217" s="212"/>
      <c r="AC217" s="212"/>
      <c r="AD217" s="212"/>
      <c r="AE217" s="212"/>
      <c r="AF217" s="212"/>
      <c r="AG217" s="212" t="s">
        <v>137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ht="22.5" outlineLevel="1" x14ac:dyDescent="0.2">
      <c r="A218" s="235">
        <v>65</v>
      </c>
      <c r="B218" s="236" t="s">
        <v>372</v>
      </c>
      <c r="C218" s="256" t="s">
        <v>373</v>
      </c>
      <c r="D218" s="237" t="s">
        <v>177</v>
      </c>
      <c r="E218" s="238">
        <v>22.2</v>
      </c>
      <c r="F218" s="239"/>
      <c r="G218" s="240">
        <f>ROUND(E218*F218,2)</f>
        <v>0</v>
      </c>
      <c r="H218" s="239"/>
      <c r="I218" s="240">
        <f>ROUND(E218*H218,2)</f>
        <v>0</v>
      </c>
      <c r="J218" s="239"/>
      <c r="K218" s="240">
        <f>ROUND(E218*J218,2)</f>
        <v>0</v>
      </c>
      <c r="L218" s="240">
        <v>21</v>
      </c>
      <c r="M218" s="240">
        <f>G218*(1+L218/100)</f>
        <v>0</v>
      </c>
      <c r="N218" s="238">
        <v>2.1000000000000001E-4</v>
      </c>
      <c r="O218" s="238">
        <f>ROUND(E218*N218,2)</f>
        <v>0</v>
      </c>
      <c r="P218" s="238">
        <v>0</v>
      </c>
      <c r="Q218" s="238">
        <f>ROUND(E218*P218,2)</f>
        <v>0</v>
      </c>
      <c r="R218" s="240" t="s">
        <v>345</v>
      </c>
      <c r="S218" s="240" t="s">
        <v>134</v>
      </c>
      <c r="T218" s="241" t="s">
        <v>134</v>
      </c>
      <c r="U218" s="223">
        <v>0.24149999999999999</v>
      </c>
      <c r="V218" s="223">
        <f>ROUND(E218*U218,2)</f>
        <v>5.36</v>
      </c>
      <c r="W218" s="223"/>
      <c r="X218" s="223" t="s">
        <v>135</v>
      </c>
      <c r="Y218" s="223" t="s">
        <v>136</v>
      </c>
      <c r="Z218" s="212"/>
      <c r="AA218" s="212"/>
      <c r="AB218" s="212"/>
      <c r="AC218" s="212"/>
      <c r="AD218" s="212"/>
      <c r="AE218" s="212"/>
      <c r="AF218" s="212"/>
      <c r="AG218" s="212" t="s">
        <v>137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2" x14ac:dyDescent="0.2">
      <c r="A219" s="219"/>
      <c r="B219" s="220"/>
      <c r="C219" s="263" t="s">
        <v>374</v>
      </c>
      <c r="D219" s="254"/>
      <c r="E219" s="254"/>
      <c r="F219" s="254"/>
      <c r="G219" s="254"/>
      <c r="H219" s="223"/>
      <c r="I219" s="223"/>
      <c r="J219" s="223"/>
      <c r="K219" s="223"/>
      <c r="L219" s="223"/>
      <c r="M219" s="223"/>
      <c r="N219" s="222"/>
      <c r="O219" s="222"/>
      <c r="P219" s="222"/>
      <c r="Q219" s="222"/>
      <c r="R219" s="223"/>
      <c r="S219" s="223"/>
      <c r="T219" s="223"/>
      <c r="U219" s="223"/>
      <c r="V219" s="223"/>
      <c r="W219" s="223"/>
      <c r="X219" s="223"/>
      <c r="Y219" s="223"/>
      <c r="Z219" s="212"/>
      <c r="AA219" s="212"/>
      <c r="AB219" s="212"/>
      <c r="AC219" s="212"/>
      <c r="AD219" s="212"/>
      <c r="AE219" s="212"/>
      <c r="AF219" s="212"/>
      <c r="AG219" s="212" t="s">
        <v>167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2" x14ac:dyDescent="0.2">
      <c r="A220" s="219"/>
      <c r="B220" s="220"/>
      <c r="C220" s="258" t="s">
        <v>375</v>
      </c>
      <c r="D220" s="225"/>
      <c r="E220" s="226">
        <v>22.2</v>
      </c>
      <c r="F220" s="223"/>
      <c r="G220" s="223"/>
      <c r="H220" s="223"/>
      <c r="I220" s="223"/>
      <c r="J220" s="223"/>
      <c r="K220" s="223"/>
      <c r="L220" s="223"/>
      <c r="M220" s="223"/>
      <c r="N220" s="222"/>
      <c r="O220" s="222"/>
      <c r="P220" s="222"/>
      <c r="Q220" s="222"/>
      <c r="R220" s="223"/>
      <c r="S220" s="223"/>
      <c r="T220" s="223"/>
      <c r="U220" s="223"/>
      <c r="V220" s="223"/>
      <c r="W220" s="223"/>
      <c r="X220" s="223"/>
      <c r="Y220" s="223"/>
      <c r="Z220" s="212"/>
      <c r="AA220" s="212"/>
      <c r="AB220" s="212"/>
      <c r="AC220" s="212"/>
      <c r="AD220" s="212"/>
      <c r="AE220" s="212"/>
      <c r="AF220" s="212"/>
      <c r="AG220" s="212" t="s">
        <v>141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ht="22.5" outlineLevel="1" x14ac:dyDescent="0.2">
      <c r="A221" s="235">
        <v>66</v>
      </c>
      <c r="B221" s="236" t="s">
        <v>376</v>
      </c>
      <c r="C221" s="256" t="s">
        <v>377</v>
      </c>
      <c r="D221" s="237" t="s">
        <v>177</v>
      </c>
      <c r="E221" s="238">
        <v>35.11</v>
      </c>
      <c r="F221" s="239"/>
      <c r="G221" s="240">
        <f>ROUND(E221*F221,2)</f>
        <v>0</v>
      </c>
      <c r="H221" s="239"/>
      <c r="I221" s="240">
        <f>ROUND(E221*H221,2)</f>
        <v>0</v>
      </c>
      <c r="J221" s="239"/>
      <c r="K221" s="240">
        <f>ROUND(E221*J221,2)</f>
        <v>0</v>
      </c>
      <c r="L221" s="240">
        <v>21</v>
      </c>
      <c r="M221" s="240">
        <f>G221*(1+L221/100)</f>
        <v>0</v>
      </c>
      <c r="N221" s="238">
        <v>6.2E-4</v>
      </c>
      <c r="O221" s="238">
        <f>ROUND(E221*N221,2)</f>
        <v>0.02</v>
      </c>
      <c r="P221" s="238">
        <v>0</v>
      </c>
      <c r="Q221" s="238">
        <f>ROUND(E221*P221,2)</f>
        <v>0</v>
      </c>
      <c r="R221" s="240" t="s">
        <v>345</v>
      </c>
      <c r="S221" s="240" t="s">
        <v>134</v>
      </c>
      <c r="T221" s="241" t="s">
        <v>134</v>
      </c>
      <c r="U221" s="223">
        <v>0.80500000000000005</v>
      </c>
      <c r="V221" s="223">
        <f>ROUND(E221*U221,2)</f>
        <v>28.26</v>
      </c>
      <c r="W221" s="223"/>
      <c r="X221" s="223" t="s">
        <v>135</v>
      </c>
      <c r="Y221" s="223" t="s">
        <v>136</v>
      </c>
      <c r="Z221" s="212"/>
      <c r="AA221" s="212"/>
      <c r="AB221" s="212"/>
      <c r="AC221" s="212"/>
      <c r="AD221" s="212"/>
      <c r="AE221" s="212"/>
      <c r="AF221" s="212"/>
      <c r="AG221" s="212" t="s">
        <v>137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2" x14ac:dyDescent="0.2">
      <c r="A222" s="219"/>
      <c r="B222" s="220"/>
      <c r="C222" s="263" t="s">
        <v>378</v>
      </c>
      <c r="D222" s="254"/>
      <c r="E222" s="254"/>
      <c r="F222" s="254"/>
      <c r="G222" s="254"/>
      <c r="H222" s="223"/>
      <c r="I222" s="223"/>
      <c r="J222" s="223"/>
      <c r="K222" s="223"/>
      <c r="L222" s="223"/>
      <c r="M222" s="223"/>
      <c r="N222" s="222"/>
      <c r="O222" s="222"/>
      <c r="P222" s="222"/>
      <c r="Q222" s="222"/>
      <c r="R222" s="223"/>
      <c r="S222" s="223"/>
      <c r="T222" s="223"/>
      <c r="U222" s="223"/>
      <c r="V222" s="223"/>
      <c r="W222" s="223"/>
      <c r="X222" s="223"/>
      <c r="Y222" s="223"/>
      <c r="Z222" s="212"/>
      <c r="AA222" s="212"/>
      <c r="AB222" s="212"/>
      <c r="AC222" s="212"/>
      <c r="AD222" s="212"/>
      <c r="AE222" s="212"/>
      <c r="AF222" s="212"/>
      <c r="AG222" s="212" t="s">
        <v>167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2" x14ac:dyDescent="0.2">
      <c r="A223" s="219"/>
      <c r="B223" s="220"/>
      <c r="C223" s="258" t="s">
        <v>379</v>
      </c>
      <c r="D223" s="225"/>
      <c r="E223" s="226">
        <v>17.3</v>
      </c>
      <c r="F223" s="223"/>
      <c r="G223" s="223"/>
      <c r="H223" s="223"/>
      <c r="I223" s="223"/>
      <c r="J223" s="223"/>
      <c r="K223" s="223"/>
      <c r="L223" s="223"/>
      <c r="M223" s="223"/>
      <c r="N223" s="222"/>
      <c r="O223" s="222"/>
      <c r="P223" s="222"/>
      <c r="Q223" s="222"/>
      <c r="R223" s="223"/>
      <c r="S223" s="223"/>
      <c r="T223" s="223"/>
      <c r="U223" s="223"/>
      <c r="V223" s="223"/>
      <c r="W223" s="223"/>
      <c r="X223" s="223"/>
      <c r="Y223" s="223"/>
      <c r="Z223" s="212"/>
      <c r="AA223" s="212"/>
      <c r="AB223" s="212"/>
      <c r="AC223" s="212"/>
      <c r="AD223" s="212"/>
      <c r="AE223" s="212"/>
      <c r="AF223" s="212"/>
      <c r="AG223" s="212" t="s">
        <v>141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3" x14ac:dyDescent="0.2">
      <c r="A224" s="219"/>
      <c r="B224" s="220"/>
      <c r="C224" s="258" t="s">
        <v>380</v>
      </c>
      <c r="D224" s="225"/>
      <c r="E224" s="226">
        <v>10.88</v>
      </c>
      <c r="F224" s="223"/>
      <c r="G224" s="223"/>
      <c r="H224" s="223"/>
      <c r="I224" s="223"/>
      <c r="J224" s="223"/>
      <c r="K224" s="223"/>
      <c r="L224" s="223"/>
      <c r="M224" s="223"/>
      <c r="N224" s="222"/>
      <c r="O224" s="222"/>
      <c r="P224" s="222"/>
      <c r="Q224" s="222"/>
      <c r="R224" s="223"/>
      <c r="S224" s="223"/>
      <c r="T224" s="223"/>
      <c r="U224" s="223"/>
      <c r="V224" s="223"/>
      <c r="W224" s="223"/>
      <c r="X224" s="223"/>
      <c r="Y224" s="223"/>
      <c r="Z224" s="212"/>
      <c r="AA224" s="212"/>
      <c r="AB224" s="212"/>
      <c r="AC224" s="212"/>
      <c r="AD224" s="212"/>
      <c r="AE224" s="212"/>
      <c r="AF224" s="212"/>
      <c r="AG224" s="212" t="s">
        <v>141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3" x14ac:dyDescent="0.2">
      <c r="A225" s="219"/>
      <c r="B225" s="220"/>
      <c r="C225" s="258" t="s">
        <v>381</v>
      </c>
      <c r="D225" s="225"/>
      <c r="E225" s="226">
        <v>1.37</v>
      </c>
      <c r="F225" s="223"/>
      <c r="G225" s="223"/>
      <c r="H225" s="223"/>
      <c r="I225" s="223"/>
      <c r="J225" s="223"/>
      <c r="K225" s="223"/>
      <c r="L225" s="223"/>
      <c r="M225" s="223"/>
      <c r="N225" s="222"/>
      <c r="O225" s="222"/>
      <c r="P225" s="222"/>
      <c r="Q225" s="222"/>
      <c r="R225" s="223"/>
      <c r="S225" s="223"/>
      <c r="T225" s="223"/>
      <c r="U225" s="223"/>
      <c r="V225" s="223"/>
      <c r="W225" s="223"/>
      <c r="X225" s="223"/>
      <c r="Y225" s="223"/>
      <c r="Z225" s="212"/>
      <c r="AA225" s="212"/>
      <c r="AB225" s="212"/>
      <c r="AC225" s="212"/>
      <c r="AD225" s="212"/>
      <c r="AE225" s="212"/>
      <c r="AF225" s="212"/>
      <c r="AG225" s="212" t="s">
        <v>141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3" x14ac:dyDescent="0.2">
      <c r="A226" s="219"/>
      <c r="B226" s="220"/>
      <c r="C226" s="258" t="s">
        <v>382</v>
      </c>
      <c r="D226" s="225"/>
      <c r="E226" s="226">
        <v>5.56</v>
      </c>
      <c r="F226" s="223"/>
      <c r="G226" s="223"/>
      <c r="H226" s="223"/>
      <c r="I226" s="223"/>
      <c r="J226" s="223"/>
      <c r="K226" s="223"/>
      <c r="L226" s="223"/>
      <c r="M226" s="223"/>
      <c r="N226" s="222"/>
      <c r="O226" s="222"/>
      <c r="P226" s="222"/>
      <c r="Q226" s="222"/>
      <c r="R226" s="223"/>
      <c r="S226" s="223"/>
      <c r="T226" s="223"/>
      <c r="U226" s="223"/>
      <c r="V226" s="223"/>
      <c r="W226" s="223"/>
      <c r="X226" s="223"/>
      <c r="Y226" s="223"/>
      <c r="Z226" s="212"/>
      <c r="AA226" s="212"/>
      <c r="AB226" s="212"/>
      <c r="AC226" s="212"/>
      <c r="AD226" s="212"/>
      <c r="AE226" s="212"/>
      <c r="AF226" s="212"/>
      <c r="AG226" s="212" t="s">
        <v>141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ht="22.5" outlineLevel="1" x14ac:dyDescent="0.2">
      <c r="A227" s="235">
        <v>67</v>
      </c>
      <c r="B227" s="236" t="s">
        <v>376</v>
      </c>
      <c r="C227" s="256" t="s">
        <v>377</v>
      </c>
      <c r="D227" s="237" t="s">
        <v>177</v>
      </c>
      <c r="E227" s="238">
        <v>2.4</v>
      </c>
      <c r="F227" s="239"/>
      <c r="G227" s="240">
        <f>ROUND(E227*F227,2)</f>
        <v>0</v>
      </c>
      <c r="H227" s="239"/>
      <c r="I227" s="240">
        <f>ROUND(E227*H227,2)</f>
        <v>0</v>
      </c>
      <c r="J227" s="239"/>
      <c r="K227" s="240">
        <f>ROUND(E227*J227,2)</f>
        <v>0</v>
      </c>
      <c r="L227" s="240">
        <v>21</v>
      </c>
      <c r="M227" s="240">
        <f>G227*(1+L227/100)</f>
        <v>0</v>
      </c>
      <c r="N227" s="238">
        <v>6.2E-4</v>
      </c>
      <c r="O227" s="238">
        <f>ROUND(E227*N227,2)</f>
        <v>0</v>
      </c>
      <c r="P227" s="238">
        <v>0</v>
      </c>
      <c r="Q227" s="238">
        <f>ROUND(E227*P227,2)</f>
        <v>0</v>
      </c>
      <c r="R227" s="240" t="s">
        <v>345</v>
      </c>
      <c r="S227" s="240" t="s">
        <v>134</v>
      </c>
      <c r="T227" s="241" t="s">
        <v>134</v>
      </c>
      <c r="U227" s="223">
        <v>0.80500000000000005</v>
      </c>
      <c r="V227" s="223">
        <f>ROUND(E227*U227,2)</f>
        <v>1.93</v>
      </c>
      <c r="W227" s="223"/>
      <c r="X227" s="223" t="s">
        <v>135</v>
      </c>
      <c r="Y227" s="223" t="s">
        <v>136</v>
      </c>
      <c r="Z227" s="212"/>
      <c r="AA227" s="212"/>
      <c r="AB227" s="212"/>
      <c r="AC227" s="212"/>
      <c r="AD227" s="212"/>
      <c r="AE227" s="212"/>
      <c r="AF227" s="212"/>
      <c r="AG227" s="212" t="s">
        <v>137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2" x14ac:dyDescent="0.2">
      <c r="A228" s="219"/>
      <c r="B228" s="220"/>
      <c r="C228" s="263" t="s">
        <v>378</v>
      </c>
      <c r="D228" s="254"/>
      <c r="E228" s="254"/>
      <c r="F228" s="254"/>
      <c r="G228" s="254"/>
      <c r="H228" s="223"/>
      <c r="I228" s="223"/>
      <c r="J228" s="223"/>
      <c r="K228" s="223"/>
      <c r="L228" s="223"/>
      <c r="M228" s="223"/>
      <c r="N228" s="222"/>
      <c r="O228" s="222"/>
      <c r="P228" s="222"/>
      <c r="Q228" s="222"/>
      <c r="R228" s="223"/>
      <c r="S228" s="223"/>
      <c r="T228" s="223"/>
      <c r="U228" s="223"/>
      <c r="V228" s="223"/>
      <c r="W228" s="223"/>
      <c r="X228" s="223"/>
      <c r="Y228" s="223"/>
      <c r="Z228" s="212"/>
      <c r="AA228" s="212"/>
      <c r="AB228" s="212"/>
      <c r="AC228" s="212"/>
      <c r="AD228" s="212"/>
      <c r="AE228" s="212"/>
      <c r="AF228" s="212"/>
      <c r="AG228" s="212" t="s">
        <v>167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2" x14ac:dyDescent="0.2">
      <c r="A229" s="219"/>
      <c r="B229" s="220"/>
      <c r="C229" s="258" t="s">
        <v>383</v>
      </c>
      <c r="D229" s="225"/>
      <c r="E229" s="226">
        <v>2.4</v>
      </c>
      <c r="F229" s="223"/>
      <c r="G229" s="223"/>
      <c r="H229" s="223"/>
      <c r="I229" s="223"/>
      <c r="J229" s="223"/>
      <c r="K229" s="223"/>
      <c r="L229" s="223"/>
      <c r="M229" s="223"/>
      <c r="N229" s="222"/>
      <c r="O229" s="222"/>
      <c r="P229" s="222"/>
      <c r="Q229" s="222"/>
      <c r="R229" s="223"/>
      <c r="S229" s="223"/>
      <c r="T229" s="223"/>
      <c r="U229" s="223"/>
      <c r="V229" s="223"/>
      <c r="W229" s="223"/>
      <c r="X229" s="223"/>
      <c r="Y229" s="223"/>
      <c r="Z229" s="212"/>
      <c r="AA229" s="212"/>
      <c r="AB229" s="212"/>
      <c r="AC229" s="212"/>
      <c r="AD229" s="212"/>
      <c r="AE229" s="212"/>
      <c r="AF229" s="212"/>
      <c r="AG229" s="212" t="s">
        <v>141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ht="22.5" outlineLevel="1" x14ac:dyDescent="0.2">
      <c r="A230" s="235">
        <v>68</v>
      </c>
      <c r="B230" s="236" t="s">
        <v>384</v>
      </c>
      <c r="C230" s="256" t="s">
        <v>385</v>
      </c>
      <c r="D230" s="237" t="s">
        <v>177</v>
      </c>
      <c r="E230" s="238">
        <v>16.88</v>
      </c>
      <c r="F230" s="239"/>
      <c r="G230" s="240">
        <f>ROUND(E230*F230,2)</f>
        <v>0</v>
      </c>
      <c r="H230" s="239"/>
      <c r="I230" s="240">
        <f>ROUND(E230*H230,2)</f>
        <v>0</v>
      </c>
      <c r="J230" s="239"/>
      <c r="K230" s="240">
        <f>ROUND(E230*J230,2)</f>
        <v>0</v>
      </c>
      <c r="L230" s="240">
        <v>21</v>
      </c>
      <c r="M230" s="240">
        <f>G230*(1+L230/100)</f>
        <v>0</v>
      </c>
      <c r="N230" s="238">
        <v>1.47E-3</v>
      </c>
      <c r="O230" s="238">
        <f>ROUND(E230*N230,2)</f>
        <v>0.02</v>
      </c>
      <c r="P230" s="238">
        <v>0</v>
      </c>
      <c r="Q230" s="238">
        <f>ROUND(E230*P230,2)</f>
        <v>0</v>
      </c>
      <c r="R230" s="240" t="s">
        <v>345</v>
      </c>
      <c r="S230" s="240" t="s">
        <v>134</v>
      </c>
      <c r="T230" s="241" t="s">
        <v>134</v>
      </c>
      <c r="U230" s="223">
        <v>0.27600000000000002</v>
      </c>
      <c r="V230" s="223">
        <f>ROUND(E230*U230,2)</f>
        <v>4.66</v>
      </c>
      <c r="W230" s="223"/>
      <c r="X230" s="223" t="s">
        <v>135</v>
      </c>
      <c r="Y230" s="223" t="s">
        <v>136</v>
      </c>
      <c r="Z230" s="212"/>
      <c r="AA230" s="212"/>
      <c r="AB230" s="212"/>
      <c r="AC230" s="212"/>
      <c r="AD230" s="212"/>
      <c r="AE230" s="212"/>
      <c r="AF230" s="212"/>
      <c r="AG230" s="212" t="s">
        <v>137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2" x14ac:dyDescent="0.2">
      <c r="A231" s="219"/>
      <c r="B231" s="220"/>
      <c r="C231" s="263" t="s">
        <v>386</v>
      </c>
      <c r="D231" s="254"/>
      <c r="E231" s="254"/>
      <c r="F231" s="254"/>
      <c r="G231" s="254"/>
      <c r="H231" s="223"/>
      <c r="I231" s="223"/>
      <c r="J231" s="223"/>
      <c r="K231" s="223"/>
      <c r="L231" s="223"/>
      <c r="M231" s="223"/>
      <c r="N231" s="222"/>
      <c r="O231" s="222"/>
      <c r="P231" s="222"/>
      <c r="Q231" s="222"/>
      <c r="R231" s="223"/>
      <c r="S231" s="223"/>
      <c r="T231" s="223"/>
      <c r="U231" s="223"/>
      <c r="V231" s="223"/>
      <c r="W231" s="223"/>
      <c r="X231" s="223"/>
      <c r="Y231" s="223"/>
      <c r="Z231" s="212"/>
      <c r="AA231" s="212"/>
      <c r="AB231" s="212"/>
      <c r="AC231" s="212"/>
      <c r="AD231" s="212"/>
      <c r="AE231" s="212"/>
      <c r="AF231" s="212"/>
      <c r="AG231" s="212" t="s">
        <v>167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2" x14ac:dyDescent="0.2">
      <c r="A232" s="219"/>
      <c r="B232" s="220"/>
      <c r="C232" s="258" t="s">
        <v>387</v>
      </c>
      <c r="D232" s="225"/>
      <c r="E232" s="226">
        <v>10.08</v>
      </c>
      <c r="F232" s="223"/>
      <c r="G232" s="223"/>
      <c r="H232" s="223"/>
      <c r="I232" s="223"/>
      <c r="J232" s="223"/>
      <c r="K232" s="223"/>
      <c r="L232" s="223"/>
      <c r="M232" s="223"/>
      <c r="N232" s="222"/>
      <c r="O232" s="222"/>
      <c r="P232" s="222"/>
      <c r="Q232" s="222"/>
      <c r="R232" s="223"/>
      <c r="S232" s="223"/>
      <c r="T232" s="223"/>
      <c r="U232" s="223"/>
      <c r="V232" s="223"/>
      <c r="W232" s="223"/>
      <c r="X232" s="223"/>
      <c r="Y232" s="223"/>
      <c r="Z232" s="212"/>
      <c r="AA232" s="212"/>
      <c r="AB232" s="212"/>
      <c r="AC232" s="212"/>
      <c r="AD232" s="212"/>
      <c r="AE232" s="212"/>
      <c r="AF232" s="212"/>
      <c r="AG232" s="212" t="s">
        <v>141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3" x14ac:dyDescent="0.2">
      <c r="A233" s="219"/>
      <c r="B233" s="220"/>
      <c r="C233" s="258" t="s">
        <v>388</v>
      </c>
      <c r="D233" s="225"/>
      <c r="E233" s="226">
        <v>6.8</v>
      </c>
      <c r="F233" s="223"/>
      <c r="G233" s="223"/>
      <c r="H233" s="223"/>
      <c r="I233" s="223"/>
      <c r="J233" s="223"/>
      <c r="K233" s="223"/>
      <c r="L233" s="223"/>
      <c r="M233" s="223"/>
      <c r="N233" s="222"/>
      <c r="O233" s="222"/>
      <c r="P233" s="222"/>
      <c r="Q233" s="222"/>
      <c r="R233" s="223"/>
      <c r="S233" s="223"/>
      <c r="T233" s="223"/>
      <c r="U233" s="223"/>
      <c r="V233" s="223"/>
      <c r="W233" s="223"/>
      <c r="X233" s="223"/>
      <c r="Y233" s="223"/>
      <c r="Z233" s="212"/>
      <c r="AA233" s="212"/>
      <c r="AB233" s="212"/>
      <c r="AC233" s="212"/>
      <c r="AD233" s="212"/>
      <c r="AE233" s="212"/>
      <c r="AF233" s="212"/>
      <c r="AG233" s="212" t="s">
        <v>141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ht="22.5" outlineLevel="1" x14ac:dyDescent="0.2">
      <c r="A234" s="235">
        <v>69</v>
      </c>
      <c r="B234" s="236" t="s">
        <v>389</v>
      </c>
      <c r="C234" s="256" t="s">
        <v>390</v>
      </c>
      <c r="D234" s="237" t="s">
        <v>132</v>
      </c>
      <c r="E234" s="238">
        <v>2</v>
      </c>
      <c r="F234" s="239"/>
      <c r="G234" s="240">
        <f>ROUND(E234*F234,2)</f>
        <v>0</v>
      </c>
      <c r="H234" s="239"/>
      <c r="I234" s="240">
        <f>ROUND(E234*H234,2)</f>
        <v>0</v>
      </c>
      <c r="J234" s="239"/>
      <c r="K234" s="240">
        <f>ROUND(E234*J234,2)</f>
        <v>0</v>
      </c>
      <c r="L234" s="240">
        <v>21</v>
      </c>
      <c r="M234" s="240">
        <f>G234*(1+L234/100)</f>
        <v>0</v>
      </c>
      <c r="N234" s="238">
        <v>2.1000000000000001E-4</v>
      </c>
      <c r="O234" s="238">
        <f>ROUND(E234*N234,2)</f>
        <v>0</v>
      </c>
      <c r="P234" s="238">
        <v>0</v>
      </c>
      <c r="Q234" s="238">
        <f>ROUND(E234*P234,2)</f>
        <v>0</v>
      </c>
      <c r="R234" s="240" t="s">
        <v>345</v>
      </c>
      <c r="S234" s="240" t="s">
        <v>134</v>
      </c>
      <c r="T234" s="241" t="s">
        <v>134</v>
      </c>
      <c r="U234" s="223">
        <v>9.0840000000000004E-2</v>
      </c>
      <c r="V234" s="223">
        <f>ROUND(E234*U234,2)</f>
        <v>0.18</v>
      </c>
      <c r="W234" s="223"/>
      <c r="X234" s="223" t="s">
        <v>135</v>
      </c>
      <c r="Y234" s="223" t="s">
        <v>136</v>
      </c>
      <c r="Z234" s="212"/>
      <c r="AA234" s="212"/>
      <c r="AB234" s="212"/>
      <c r="AC234" s="212"/>
      <c r="AD234" s="212"/>
      <c r="AE234" s="212"/>
      <c r="AF234" s="212"/>
      <c r="AG234" s="212" t="s">
        <v>137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2" x14ac:dyDescent="0.2">
      <c r="A235" s="219"/>
      <c r="B235" s="220"/>
      <c r="C235" s="263" t="s">
        <v>391</v>
      </c>
      <c r="D235" s="254"/>
      <c r="E235" s="254"/>
      <c r="F235" s="254"/>
      <c r="G235" s="254"/>
      <c r="H235" s="223"/>
      <c r="I235" s="223"/>
      <c r="J235" s="223"/>
      <c r="K235" s="223"/>
      <c r="L235" s="223"/>
      <c r="M235" s="223"/>
      <c r="N235" s="222"/>
      <c r="O235" s="222"/>
      <c r="P235" s="222"/>
      <c r="Q235" s="222"/>
      <c r="R235" s="223"/>
      <c r="S235" s="223"/>
      <c r="T235" s="223"/>
      <c r="U235" s="223"/>
      <c r="V235" s="223"/>
      <c r="W235" s="223"/>
      <c r="X235" s="223"/>
      <c r="Y235" s="223"/>
      <c r="Z235" s="212"/>
      <c r="AA235" s="212"/>
      <c r="AB235" s="212"/>
      <c r="AC235" s="212"/>
      <c r="AD235" s="212"/>
      <c r="AE235" s="212"/>
      <c r="AF235" s="212"/>
      <c r="AG235" s="212" t="s">
        <v>167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ht="22.5" outlineLevel="1" x14ac:dyDescent="0.2">
      <c r="A236" s="235">
        <v>70</v>
      </c>
      <c r="B236" s="236" t="s">
        <v>392</v>
      </c>
      <c r="C236" s="256" t="s">
        <v>393</v>
      </c>
      <c r="D236" s="237" t="s">
        <v>177</v>
      </c>
      <c r="E236" s="238">
        <v>28.56</v>
      </c>
      <c r="F236" s="239"/>
      <c r="G236" s="240">
        <f>ROUND(E236*F236,2)</f>
        <v>0</v>
      </c>
      <c r="H236" s="239"/>
      <c r="I236" s="240">
        <f>ROUND(E236*H236,2)</f>
        <v>0</v>
      </c>
      <c r="J236" s="239"/>
      <c r="K236" s="240">
        <f>ROUND(E236*J236,2)</f>
        <v>0</v>
      </c>
      <c r="L236" s="240">
        <v>21</v>
      </c>
      <c r="M236" s="240">
        <f>G236*(1+L236/100)</f>
        <v>0</v>
      </c>
      <c r="N236" s="238">
        <v>2.7E-4</v>
      </c>
      <c r="O236" s="238">
        <f>ROUND(E236*N236,2)</f>
        <v>0.01</v>
      </c>
      <c r="P236" s="238">
        <v>0</v>
      </c>
      <c r="Q236" s="238">
        <f>ROUND(E236*P236,2)</f>
        <v>0</v>
      </c>
      <c r="R236" s="240" t="s">
        <v>345</v>
      </c>
      <c r="S236" s="240" t="s">
        <v>134</v>
      </c>
      <c r="T236" s="241" t="s">
        <v>134</v>
      </c>
      <c r="U236" s="223">
        <v>7.7049999999999993E-2</v>
      </c>
      <c r="V236" s="223">
        <f>ROUND(E236*U236,2)</f>
        <v>2.2000000000000002</v>
      </c>
      <c r="W236" s="223"/>
      <c r="X236" s="223" t="s">
        <v>135</v>
      </c>
      <c r="Y236" s="223" t="s">
        <v>136</v>
      </c>
      <c r="Z236" s="212"/>
      <c r="AA236" s="212"/>
      <c r="AB236" s="212"/>
      <c r="AC236" s="212"/>
      <c r="AD236" s="212"/>
      <c r="AE236" s="212"/>
      <c r="AF236" s="212"/>
      <c r="AG236" s="212" t="s">
        <v>137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2" x14ac:dyDescent="0.2">
      <c r="A237" s="219"/>
      <c r="B237" s="220"/>
      <c r="C237" s="263" t="s">
        <v>391</v>
      </c>
      <c r="D237" s="254"/>
      <c r="E237" s="254"/>
      <c r="F237" s="254"/>
      <c r="G237" s="254"/>
      <c r="H237" s="223"/>
      <c r="I237" s="223"/>
      <c r="J237" s="223"/>
      <c r="K237" s="223"/>
      <c r="L237" s="223"/>
      <c r="M237" s="223"/>
      <c r="N237" s="222"/>
      <c r="O237" s="222"/>
      <c r="P237" s="222"/>
      <c r="Q237" s="222"/>
      <c r="R237" s="223"/>
      <c r="S237" s="223"/>
      <c r="T237" s="223"/>
      <c r="U237" s="223"/>
      <c r="V237" s="223"/>
      <c r="W237" s="223"/>
      <c r="X237" s="223"/>
      <c r="Y237" s="223"/>
      <c r="Z237" s="212"/>
      <c r="AA237" s="212"/>
      <c r="AB237" s="212"/>
      <c r="AC237" s="212"/>
      <c r="AD237" s="212"/>
      <c r="AE237" s="212"/>
      <c r="AF237" s="212"/>
      <c r="AG237" s="212" t="s">
        <v>167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2" x14ac:dyDescent="0.2">
      <c r="A238" s="219"/>
      <c r="B238" s="220"/>
      <c r="C238" s="258" t="s">
        <v>394</v>
      </c>
      <c r="D238" s="225"/>
      <c r="E238" s="226">
        <v>8.4</v>
      </c>
      <c r="F238" s="223"/>
      <c r="G238" s="223"/>
      <c r="H238" s="223"/>
      <c r="I238" s="223"/>
      <c r="J238" s="223"/>
      <c r="K238" s="223"/>
      <c r="L238" s="223"/>
      <c r="M238" s="223"/>
      <c r="N238" s="222"/>
      <c r="O238" s="222"/>
      <c r="P238" s="222"/>
      <c r="Q238" s="222"/>
      <c r="R238" s="223"/>
      <c r="S238" s="223"/>
      <c r="T238" s="223"/>
      <c r="U238" s="223"/>
      <c r="V238" s="223"/>
      <c r="W238" s="223"/>
      <c r="X238" s="223"/>
      <c r="Y238" s="223"/>
      <c r="Z238" s="212"/>
      <c r="AA238" s="212"/>
      <c r="AB238" s="212"/>
      <c r="AC238" s="212"/>
      <c r="AD238" s="212"/>
      <c r="AE238" s="212"/>
      <c r="AF238" s="212"/>
      <c r="AG238" s="212" t="s">
        <v>141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3" x14ac:dyDescent="0.2">
      <c r="A239" s="219"/>
      <c r="B239" s="220"/>
      <c r="C239" s="258" t="s">
        <v>369</v>
      </c>
      <c r="D239" s="225"/>
      <c r="E239" s="226">
        <v>20.16</v>
      </c>
      <c r="F239" s="223"/>
      <c r="G239" s="223"/>
      <c r="H239" s="223"/>
      <c r="I239" s="223"/>
      <c r="J239" s="223"/>
      <c r="K239" s="223"/>
      <c r="L239" s="223"/>
      <c r="M239" s="223"/>
      <c r="N239" s="222"/>
      <c r="O239" s="222"/>
      <c r="P239" s="222"/>
      <c r="Q239" s="222"/>
      <c r="R239" s="223"/>
      <c r="S239" s="223"/>
      <c r="T239" s="223"/>
      <c r="U239" s="223"/>
      <c r="V239" s="223"/>
      <c r="W239" s="223"/>
      <c r="X239" s="223"/>
      <c r="Y239" s="223"/>
      <c r="Z239" s="212"/>
      <c r="AA239" s="212"/>
      <c r="AB239" s="212"/>
      <c r="AC239" s="212"/>
      <c r="AD239" s="212"/>
      <c r="AE239" s="212"/>
      <c r="AF239" s="212"/>
      <c r="AG239" s="212" t="s">
        <v>141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ht="22.5" outlineLevel="1" x14ac:dyDescent="0.2">
      <c r="A240" s="235">
        <v>71</v>
      </c>
      <c r="B240" s="236" t="s">
        <v>395</v>
      </c>
      <c r="C240" s="256" t="s">
        <v>396</v>
      </c>
      <c r="D240" s="237" t="s">
        <v>177</v>
      </c>
      <c r="E240" s="238">
        <v>30.16</v>
      </c>
      <c r="F240" s="239"/>
      <c r="G240" s="240">
        <f>ROUND(E240*F240,2)</f>
        <v>0</v>
      </c>
      <c r="H240" s="239"/>
      <c r="I240" s="240">
        <f>ROUND(E240*H240,2)</f>
        <v>0</v>
      </c>
      <c r="J240" s="239"/>
      <c r="K240" s="240">
        <f>ROUND(E240*J240,2)</f>
        <v>0</v>
      </c>
      <c r="L240" s="240">
        <v>21</v>
      </c>
      <c r="M240" s="240">
        <f>G240*(1+L240/100)</f>
        <v>0</v>
      </c>
      <c r="N240" s="238">
        <v>5.1999999999999995E-4</v>
      </c>
      <c r="O240" s="238">
        <f>ROUND(E240*N240,2)</f>
        <v>0.02</v>
      </c>
      <c r="P240" s="238">
        <v>0</v>
      </c>
      <c r="Q240" s="238">
        <f>ROUND(E240*P240,2)</f>
        <v>0</v>
      </c>
      <c r="R240" s="240" t="s">
        <v>345</v>
      </c>
      <c r="S240" s="240" t="s">
        <v>134</v>
      </c>
      <c r="T240" s="241" t="s">
        <v>134</v>
      </c>
      <c r="U240" s="223">
        <v>0.13800000000000001</v>
      </c>
      <c r="V240" s="223">
        <f>ROUND(E240*U240,2)</f>
        <v>4.16</v>
      </c>
      <c r="W240" s="223"/>
      <c r="X240" s="223" t="s">
        <v>135</v>
      </c>
      <c r="Y240" s="223" t="s">
        <v>136</v>
      </c>
      <c r="Z240" s="212"/>
      <c r="AA240" s="212"/>
      <c r="AB240" s="212"/>
      <c r="AC240" s="212"/>
      <c r="AD240" s="212"/>
      <c r="AE240" s="212"/>
      <c r="AF240" s="212"/>
      <c r="AG240" s="212" t="s">
        <v>137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2" x14ac:dyDescent="0.2">
      <c r="A241" s="219"/>
      <c r="B241" s="220"/>
      <c r="C241" s="263" t="s">
        <v>391</v>
      </c>
      <c r="D241" s="254"/>
      <c r="E241" s="254"/>
      <c r="F241" s="254"/>
      <c r="G241" s="254"/>
      <c r="H241" s="223"/>
      <c r="I241" s="223"/>
      <c r="J241" s="223"/>
      <c r="K241" s="223"/>
      <c r="L241" s="223"/>
      <c r="M241" s="223"/>
      <c r="N241" s="222"/>
      <c r="O241" s="222"/>
      <c r="P241" s="222"/>
      <c r="Q241" s="222"/>
      <c r="R241" s="223"/>
      <c r="S241" s="223"/>
      <c r="T241" s="223"/>
      <c r="U241" s="223"/>
      <c r="V241" s="223"/>
      <c r="W241" s="223"/>
      <c r="X241" s="223"/>
      <c r="Y241" s="223"/>
      <c r="Z241" s="212"/>
      <c r="AA241" s="212"/>
      <c r="AB241" s="212"/>
      <c r="AC241" s="212"/>
      <c r="AD241" s="212"/>
      <c r="AE241" s="212"/>
      <c r="AF241" s="212"/>
      <c r="AG241" s="212" t="s">
        <v>167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2" x14ac:dyDescent="0.2">
      <c r="A242" s="219"/>
      <c r="B242" s="220"/>
      <c r="C242" s="258" t="s">
        <v>369</v>
      </c>
      <c r="D242" s="225"/>
      <c r="E242" s="226">
        <v>20.16</v>
      </c>
      <c r="F242" s="223"/>
      <c r="G242" s="223"/>
      <c r="H242" s="223"/>
      <c r="I242" s="223"/>
      <c r="J242" s="223"/>
      <c r="K242" s="223"/>
      <c r="L242" s="223"/>
      <c r="M242" s="223"/>
      <c r="N242" s="222"/>
      <c r="O242" s="222"/>
      <c r="P242" s="222"/>
      <c r="Q242" s="222"/>
      <c r="R242" s="223"/>
      <c r="S242" s="223"/>
      <c r="T242" s="223"/>
      <c r="U242" s="223"/>
      <c r="V242" s="223"/>
      <c r="W242" s="223"/>
      <c r="X242" s="223"/>
      <c r="Y242" s="223"/>
      <c r="Z242" s="212"/>
      <c r="AA242" s="212"/>
      <c r="AB242" s="212"/>
      <c r="AC242" s="212"/>
      <c r="AD242" s="212"/>
      <c r="AE242" s="212"/>
      <c r="AF242" s="212"/>
      <c r="AG242" s="212" t="s">
        <v>141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3" x14ac:dyDescent="0.2">
      <c r="A243" s="219"/>
      <c r="B243" s="220"/>
      <c r="C243" s="258" t="s">
        <v>397</v>
      </c>
      <c r="D243" s="225"/>
      <c r="E243" s="226">
        <v>10</v>
      </c>
      <c r="F243" s="223"/>
      <c r="G243" s="223"/>
      <c r="H243" s="223"/>
      <c r="I243" s="223"/>
      <c r="J243" s="223"/>
      <c r="K243" s="223"/>
      <c r="L243" s="223"/>
      <c r="M243" s="223"/>
      <c r="N243" s="222"/>
      <c r="O243" s="222"/>
      <c r="P243" s="222"/>
      <c r="Q243" s="222"/>
      <c r="R243" s="223"/>
      <c r="S243" s="223"/>
      <c r="T243" s="223"/>
      <c r="U243" s="223"/>
      <c r="V243" s="223"/>
      <c r="W243" s="223"/>
      <c r="X243" s="223"/>
      <c r="Y243" s="223"/>
      <c r="Z243" s="212"/>
      <c r="AA243" s="212"/>
      <c r="AB243" s="212"/>
      <c r="AC243" s="212"/>
      <c r="AD243" s="212"/>
      <c r="AE243" s="212"/>
      <c r="AF243" s="212"/>
      <c r="AG243" s="212" t="s">
        <v>141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ht="22.5" outlineLevel="1" x14ac:dyDescent="0.2">
      <c r="A244" s="235">
        <v>72</v>
      </c>
      <c r="B244" s="236" t="s">
        <v>398</v>
      </c>
      <c r="C244" s="256" t="s">
        <v>399</v>
      </c>
      <c r="D244" s="237" t="s">
        <v>132</v>
      </c>
      <c r="E244" s="238">
        <v>1</v>
      </c>
      <c r="F244" s="239"/>
      <c r="G244" s="240">
        <f>ROUND(E244*F244,2)</f>
        <v>0</v>
      </c>
      <c r="H244" s="239"/>
      <c r="I244" s="240">
        <f>ROUND(E244*H244,2)</f>
        <v>0</v>
      </c>
      <c r="J244" s="239"/>
      <c r="K244" s="240">
        <f>ROUND(E244*J244,2)</f>
        <v>0</v>
      </c>
      <c r="L244" s="240">
        <v>21</v>
      </c>
      <c r="M244" s="240">
        <f>G244*(1+L244/100)</f>
        <v>0</v>
      </c>
      <c r="N244" s="238">
        <v>6.5500000000000003E-3</v>
      </c>
      <c r="O244" s="238">
        <f>ROUND(E244*N244,2)</f>
        <v>0.01</v>
      </c>
      <c r="P244" s="238">
        <v>0</v>
      </c>
      <c r="Q244" s="238">
        <f>ROUND(E244*P244,2)</f>
        <v>0</v>
      </c>
      <c r="R244" s="240" t="s">
        <v>345</v>
      </c>
      <c r="S244" s="240" t="s">
        <v>134</v>
      </c>
      <c r="T244" s="241" t="s">
        <v>134</v>
      </c>
      <c r="U244" s="223">
        <v>1.4524999999999999</v>
      </c>
      <c r="V244" s="223">
        <f>ROUND(E244*U244,2)</f>
        <v>1.45</v>
      </c>
      <c r="W244" s="223"/>
      <c r="X244" s="223" t="s">
        <v>135</v>
      </c>
      <c r="Y244" s="223" t="s">
        <v>136</v>
      </c>
      <c r="Z244" s="212"/>
      <c r="AA244" s="212"/>
      <c r="AB244" s="212"/>
      <c r="AC244" s="212"/>
      <c r="AD244" s="212"/>
      <c r="AE244" s="212"/>
      <c r="AF244" s="212"/>
      <c r="AG244" s="212" t="s">
        <v>137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2" x14ac:dyDescent="0.2">
      <c r="A245" s="219"/>
      <c r="B245" s="220"/>
      <c r="C245" s="263" t="s">
        <v>391</v>
      </c>
      <c r="D245" s="254"/>
      <c r="E245" s="254"/>
      <c r="F245" s="254"/>
      <c r="G245" s="254"/>
      <c r="H245" s="223"/>
      <c r="I245" s="223"/>
      <c r="J245" s="223"/>
      <c r="K245" s="223"/>
      <c r="L245" s="223"/>
      <c r="M245" s="223"/>
      <c r="N245" s="222"/>
      <c r="O245" s="222"/>
      <c r="P245" s="222"/>
      <c r="Q245" s="222"/>
      <c r="R245" s="223"/>
      <c r="S245" s="223"/>
      <c r="T245" s="223"/>
      <c r="U245" s="223"/>
      <c r="V245" s="223"/>
      <c r="W245" s="223"/>
      <c r="X245" s="223"/>
      <c r="Y245" s="223"/>
      <c r="Z245" s="212"/>
      <c r="AA245" s="212"/>
      <c r="AB245" s="212"/>
      <c r="AC245" s="212"/>
      <c r="AD245" s="212"/>
      <c r="AE245" s="212"/>
      <c r="AF245" s="212"/>
      <c r="AG245" s="212" t="s">
        <v>167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2" x14ac:dyDescent="0.2">
      <c r="A246" s="219"/>
      <c r="B246" s="220"/>
      <c r="C246" s="258" t="s">
        <v>400</v>
      </c>
      <c r="D246" s="225"/>
      <c r="E246" s="226">
        <v>1</v>
      </c>
      <c r="F246" s="223"/>
      <c r="G246" s="223"/>
      <c r="H246" s="223"/>
      <c r="I246" s="223"/>
      <c r="J246" s="223"/>
      <c r="K246" s="223"/>
      <c r="L246" s="223"/>
      <c r="M246" s="223"/>
      <c r="N246" s="222"/>
      <c r="O246" s="222"/>
      <c r="P246" s="222"/>
      <c r="Q246" s="222"/>
      <c r="R246" s="223"/>
      <c r="S246" s="223"/>
      <c r="T246" s="223"/>
      <c r="U246" s="223"/>
      <c r="V246" s="223"/>
      <c r="W246" s="223"/>
      <c r="X246" s="223"/>
      <c r="Y246" s="223"/>
      <c r="Z246" s="212"/>
      <c r="AA246" s="212"/>
      <c r="AB246" s="212"/>
      <c r="AC246" s="212"/>
      <c r="AD246" s="212"/>
      <c r="AE246" s="212"/>
      <c r="AF246" s="212"/>
      <c r="AG246" s="212" t="s">
        <v>141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ht="33.75" outlineLevel="1" x14ac:dyDescent="0.2">
      <c r="A247" s="235">
        <v>73</v>
      </c>
      <c r="B247" s="236" t="s">
        <v>401</v>
      </c>
      <c r="C247" s="256" t="s">
        <v>402</v>
      </c>
      <c r="D247" s="237" t="s">
        <v>132</v>
      </c>
      <c r="E247" s="238">
        <v>1</v>
      </c>
      <c r="F247" s="239"/>
      <c r="G247" s="240">
        <f>ROUND(E247*F247,2)</f>
        <v>0</v>
      </c>
      <c r="H247" s="239"/>
      <c r="I247" s="240">
        <f>ROUND(E247*H247,2)</f>
        <v>0</v>
      </c>
      <c r="J247" s="239"/>
      <c r="K247" s="240">
        <f>ROUND(E247*J247,2)</f>
        <v>0</v>
      </c>
      <c r="L247" s="240">
        <v>21</v>
      </c>
      <c r="M247" s="240">
        <f>G247*(1+L247/100)</f>
        <v>0</v>
      </c>
      <c r="N247" s="238">
        <v>4.5999999999999999E-3</v>
      </c>
      <c r="O247" s="238">
        <f>ROUND(E247*N247,2)</f>
        <v>0</v>
      </c>
      <c r="P247" s="238">
        <v>0</v>
      </c>
      <c r="Q247" s="238">
        <f>ROUND(E247*P247,2)</f>
        <v>0</v>
      </c>
      <c r="R247" s="240" t="s">
        <v>345</v>
      </c>
      <c r="S247" s="240" t="s">
        <v>134</v>
      </c>
      <c r="T247" s="241" t="s">
        <v>134</v>
      </c>
      <c r="U247" s="223">
        <v>0.87509999999999999</v>
      </c>
      <c r="V247" s="223">
        <f>ROUND(E247*U247,2)</f>
        <v>0.88</v>
      </c>
      <c r="W247" s="223"/>
      <c r="X247" s="223" t="s">
        <v>135</v>
      </c>
      <c r="Y247" s="223" t="s">
        <v>136</v>
      </c>
      <c r="Z247" s="212"/>
      <c r="AA247" s="212"/>
      <c r="AB247" s="212"/>
      <c r="AC247" s="212"/>
      <c r="AD247" s="212"/>
      <c r="AE247" s="212"/>
      <c r="AF247" s="212"/>
      <c r="AG247" s="212" t="s">
        <v>137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2" x14ac:dyDescent="0.2">
      <c r="A248" s="219"/>
      <c r="B248" s="220"/>
      <c r="C248" s="258" t="s">
        <v>403</v>
      </c>
      <c r="D248" s="225"/>
      <c r="E248" s="226">
        <v>1</v>
      </c>
      <c r="F248" s="223"/>
      <c r="G248" s="223"/>
      <c r="H248" s="223"/>
      <c r="I248" s="223"/>
      <c r="J248" s="223"/>
      <c r="K248" s="223"/>
      <c r="L248" s="223"/>
      <c r="M248" s="223"/>
      <c r="N248" s="222"/>
      <c r="O248" s="222"/>
      <c r="P248" s="222"/>
      <c r="Q248" s="222"/>
      <c r="R248" s="223"/>
      <c r="S248" s="223"/>
      <c r="T248" s="223"/>
      <c r="U248" s="223"/>
      <c r="V248" s="223"/>
      <c r="W248" s="223"/>
      <c r="X248" s="223"/>
      <c r="Y248" s="223"/>
      <c r="Z248" s="212"/>
      <c r="AA248" s="212"/>
      <c r="AB248" s="212"/>
      <c r="AC248" s="212"/>
      <c r="AD248" s="212"/>
      <c r="AE248" s="212"/>
      <c r="AF248" s="212"/>
      <c r="AG248" s="212" t="s">
        <v>141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ht="22.5" outlineLevel="1" x14ac:dyDescent="0.2">
      <c r="A249" s="235">
        <v>74</v>
      </c>
      <c r="B249" s="236" t="s">
        <v>404</v>
      </c>
      <c r="C249" s="256" t="s">
        <v>405</v>
      </c>
      <c r="D249" s="237" t="s">
        <v>132</v>
      </c>
      <c r="E249" s="238">
        <v>1</v>
      </c>
      <c r="F249" s="239"/>
      <c r="G249" s="240">
        <f>ROUND(E249*F249,2)</f>
        <v>0</v>
      </c>
      <c r="H249" s="239"/>
      <c r="I249" s="240">
        <f>ROUND(E249*H249,2)</f>
        <v>0</v>
      </c>
      <c r="J249" s="239"/>
      <c r="K249" s="240">
        <f>ROUND(E249*J249,2)</f>
        <v>0</v>
      </c>
      <c r="L249" s="240">
        <v>21</v>
      </c>
      <c r="M249" s="240">
        <f>G249*(1+L249/100)</f>
        <v>0</v>
      </c>
      <c r="N249" s="238">
        <v>0</v>
      </c>
      <c r="O249" s="238">
        <f>ROUND(E249*N249,2)</f>
        <v>0</v>
      </c>
      <c r="P249" s="238">
        <v>0</v>
      </c>
      <c r="Q249" s="238">
        <f>ROUND(E249*P249,2)</f>
        <v>0</v>
      </c>
      <c r="R249" s="240" t="s">
        <v>345</v>
      </c>
      <c r="S249" s="240" t="s">
        <v>134</v>
      </c>
      <c r="T249" s="241" t="s">
        <v>134</v>
      </c>
      <c r="U249" s="223">
        <v>1.1499999999999999</v>
      </c>
      <c r="V249" s="223">
        <f>ROUND(E249*U249,2)</f>
        <v>1.1499999999999999</v>
      </c>
      <c r="W249" s="223"/>
      <c r="X249" s="223" t="s">
        <v>135</v>
      </c>
      <c r="Y249" s="223" t="s">
        <v>136</v>
      </c>
      <c r="Z249" s="212"/>
      <c r="AA249" s="212"/>
      <c r="AB249" s="212"/>
      <c r="AC249" s="212"/>
      <c r="AD249" s="212"/>
      <c r="AE249" s="212"/>
      <c r="AF249" s="212"/>
      <c r="AG249" s="212" t="s">
        <v>137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2" x14ac:dyDescent="0.2">
      <c r="A250" s="219"/>
      <c r="B250" s="220"/>
      <c r="C250" s="263" t="s">
        <v>406</v>
      </c>
      <c r="D250" s="254"/>
      <c r="E250" s="254"/>
      <c r="F250" s="254"/>
      <c r="G250" s="254"/>
      <c r="H250" s="223"/>
      <c r="I250" s="223"/>
      <c r="J250" s="223"/>
      <c r="K250" s="223"/>
      <c r="L250" s="223"/>
      <c r="M250" s="223"/>
      <c r="N250" s="222"/>
      <c r="O250" s="222"/>
      <c r="P250" s="222"/>
      <c r="Q250" s="222"/>
      <c r="R250" s="223"/>
      <c r="S250" s="223"/>
      <c r="T250" s="223"/>
      <c r="U250" s="223"/>
      <c r="V250" s="223"/>
      <c r="W250" s="223"/>
      <c r="X250" s="223"/>
      <c r="Y250" s="223"/>
      <c r="Z250" s="212"/>
      <c r="AA250" s="212"/>
      <c r="AB250" s="212"/>
      <c r="AC250" s="212"/>
      <c r="AD250" s="212"/>
      <c r="AE250" s="212"/>
      <c r="AF250" s="212"/>
      <c r="AG250" s="212" t="s">
        <v>167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2" x14ac:dyDescent="0.2">
      <c r="A251" s="219"/>
      <c r="B251" s="220"/>
      <c r="C251" s="258" t="s">
        <v>407</v>
      </c>
      <c r="D251" s="225"/>
      <c r="E251" s="226">
        <v>1</v>
      </c>
      <c r="F251" s="223"/>
      <c r="G251" s="223"/>
      <c r="H251" s="223"/>
      <c r="I251" s="223"/>
      <c r="J251" s="223"/>
      <c r="K251" s="223"/>
      <c r="L251" s="223"/>
      <c r="M251" s="223"/>
      <c r="N251" s="222"/>
      <c r="O251" s="222"/>
      <c r="P251" s="222"/>
      <c r="Q251" s="222"/>
      <c r="R251" s="223"/>
      <c r="S251" s="223"/>
      <c r="T251" s="223"/>
      <c r="U251" s="223"/>
      <c r="V251" s="223"/>
      <c r="W251" s="223"/>
      <c r="X251" s="223"/>
      <c r="Y251" s="223"/>
      <c r="Z251" s="212"/>
      <c r="AA251" s="212"/>
      <c r="AB251" s="212"/>
      <c r="AC251" s="212"/>
      <c r="AD251" s="212"/>
      <c r="AE251" s="212"/>
      <c r="AF251" s="212"/>
      <c r="AG251" s="212" t="s">
        <v>141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ht="22.5" outlineLevel="1" x14ac:dyDescent="0.2">
      <c r="A252" s="235">
        <v>75</v>
      </c>
      <c r="B252" s="236" t="s">
        <v>408</v>
      </c>
      <c r="C252" s="256" t="s">
        <v>409</v>
      </c>
      <c r="D252" s="237" t="s">
        <v>132</v>
      </c>
      <c r="E252" s="238">
        <v>6.02</v>
      </c>
      <c r="F252" s="239"/>
      <c r="G252" s="240">
        <f>ROUND(E252*F252,2)</f>
        <v>0</v>
      </c>
      <c r="H252" s="239"/>
      <c r="I252" s="240">
        <f>ROUND(E252*H252,2)</f>
        <v>0</v>
      </c>
      <c r="J252" s="239"/>
      <c r="K252" s="240">
        <f>ROUND(E252*J252,2)</f>
        <v>0</v>
      </c>
      <c r="L252" s="240">
        <v>21</v>
      </c>
      <c r="M252" s="240">
        <f>G252*(1+L252/100)</f>
        <v>0</v>
      </c>
      <c r="N252" s="238">
        <v>3.04E-2</v>
      </c>
      <c r="O252" s="238">
        <f>ROUND(E252*N252,2)</f>
        <v>0.18</v>
      </c>
      <c r="P252" s="238">
        <v>0</v>
      </c>
      <c r="Q252" s="238">
        <f>ROUND(E252*P252,2)</f>
        <v>0</v>
      </c>
      <c r="R252" s="240" t="s">
        <v>345</v>
      </c>
      <c r="S252" s="240" t="s">
        <v>134</v>
      </c>
      <c r="T252" s="241" t="s">
        <v>134</v>
      </c>
      <c r="U252" s="223">
        <v>0.71399999999999997</v>
      </c>
      <c r="V252" s="223">
        <f>ROUND(E252*U252,2)</f>
        <v>4.3</v>
      </c>
      <c r="W252" s="223"/>
      <c r="X252" s="223" t="s">
        <v>135</v>
      </c>
      <c r="Y252" s="223" t="s">
        <v>136</v>
      </c>
      <c r="Z252" s="212"/>
      <c r="AA252" s="212"/>
      <c r="AB252" s="212"/>
      <c r="AC252" s="212"/>
      <c r="AD252" s="212"/>
      <c r="AE252" s="212"/>
      <c r="AF252" s="212"/>
      <c r="AG252" s="212" t="s">
        <v>137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2" x14ac:dyDescent="0.2">
      <c r="A253" s="219"/>
      <c r="B253" s="220"/>
      <c r="C253" s="258" t="s">
        <v>410</v>
      </c>
      <c r="D253" s="225"/>
      <c r="E253" s="226">
        <v>6.02</v>
      </c>
      <c r="F253" s="223"/>
      <c r="G253" s="223"/>
      <c r="H253" s="223"/>
      <c r="I253" s="223"/>
      <c r="J253" s="223"/>
      <c r="K253" s="223"/>
      <c r="L253" s="223"/>
      <c r="M253" s="223"/>
      <c r="N253" s="222"/>
      <c r="O253" s="222"/>
      <c r="P253" s="222"/>
      <c r="Q253" s="222"/>
      <c r="R253" s="223"/>
      <c r="S253" s="223"/>
      <c r="T253" s="223"/>
      <c r="U253" s="223"/>
      <c r="V253" s="223"/>
      <c r="W253" s="223"/>
      <c r="X253" s="223"/>
      <c r="Y253" s="223"/>
      <c r="Z253" s="212"/>
      <c r="AA253" s="212"/>
      <c r="AB253" s="212"/>
      <c r="AC253" s="212"/>
      <c r="AD253" s="212"/>
      <c r="AE253" s="212"/>
      <c r="AF253" s="212"/>
      <c r="AG253" s="212" t="s">
        <v>141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35">
        <v>76</v>
      </c>
      <c r="B254" s="236" t="s">
        <v>411</v>
      </c>
      <c r="C254" s="256" t="s">
        <v>412</v>
      </c>
      <c r="D254" s="237" t="s">
        <v>152</v>
      </c>
      <c r="E254" s="238">
        <v>6.2160000000000002</v>
      </c>
      <c r="F254" s="239"/>
      <c r="G254" s="240">
        <f>ROUND(E254*F254,2)</f>
        <v>0</v>
      </c>
      <c r="H254" s="239"/>
      <c r="I254" s="240">
        <f>ROUND(E254*H254,2)</f>
        <v>0</v>
      </c>
      <c r="J254" s="239"/>
      <c r="K254" s="240">
        <f>ROUND(E254*J254,2)</f>
        <v>0</v>
      </c>
      <c r="L254" s="240">
        <v>21</v>
      </c>
      <c r="M254" s="240">
        <f>G254*(1+L254/100)</f>
        <v>0</v>
      </c>
      <c r="N254" s="238">
        <v>0</v>
      </c>
      <c r="O254" s="238">
        <f>ROUND(E254*N254,2)</f>
        <v>0</v>
      </c>
      <c r="P254" s="238">
        <v>7.3200000000000001E-3</v>
      </c>
      <c r="Q254" s="238">
        <f>ROUND(E254*P254,2)</f>
        <v>0.05</v>
      </c>
      <c r="R254" s="240" t="s">
        <v>345</v>
      </c>
      <c r="S254" s="240" t="s">
        <v>134</v>
      </c>
      <c r="T254" s="241" t="s">
        <v>134</v>
      </c>
      <c r="U254" s="223">
        <v>0.115</v>
      </c>
      <c r="V254" s="223">
        <f>ROUND(E254*U254,2)</f>
        <v>0.71</v>
      </c>
      <c r="W254" s="223"/>
      <c r="X254" s="223" t="s">
        <v>135</v>
      </c>
      <c r="Y254" s="223" t="s">
        <v>136</v>
      </c>
      <c r="Z254" s="212"/>
      <c r="AA254" s="212"/>
      <c r="AB254" s="212"/>
      <c r="AC254" s="212"/>
      <c r="AD254" s="212"/>
      <c r="AE254" s="212"/>
      <c r="AF254" s="212"/>
      <c r="AG254" s="212" t="s">
        <v>137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2" x14ac:dyDescent="0.2">
      <c r="A255" s="219"/>
      <c r="B255" s="220"/>
      <c r="C255" s="258" t="s">
        <v>236</v>
      </c>
      <c r="D255" s="225"/>
      <c r="E255" s="226">
        <v>6.2160000000000002</v>
      </c>
      <c r="F255" s="223"/>
      <c r="G255" s="223"/>
      <c r="H255" s="223"/>
      <c r="I255" s="223"/>
      <c r="J255" s="223"/>
      <c r="K255" s="223"/>
      <c r="L255" s="223"/>
      <c r="M255" s="223"/>
      <c r="N255" s="222"/>
      <c r="O255" s="222"/>
      <c r="P255" s="222"/>
      <c r="Q255" s="222"/>
      <c r="R255" s="223"/>
      <c r="S255" s="223"/>
      <c r="T255" s="223"/>
      <c r="U255" s="223"/>
      <c r="V255" s="223"/>
      <c r="W255" s="223"/>
      <c r="X255" s="223"/>
      <c r="Y255" s="223"/>
      <c r="Z255" s="212"/>
      <c r="AA255" s="212"/>
      <c r="AB255" s="212"/>
      <c r="AC255" s="212"/>
      <c r="AD255" s="212"/>
      <c r="AE255" s="212"/>
      <c r="AF255" s="212"/>
      <c r="AG255" s="212" t="s">
        <v>141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35">
        <v>77</v>
      </c>
      <c r="B256" s="236" t="s">
        <v>413</v>
      </c>
      <c r="C256" s="256" t="s">
        <v>414</v>
      </c>
      <c r="D256" s="237" t="s">
        <v>177</v>
      </c>
      <c r="E256" s="238">
        <v>8.4</v>
      </c>
      <c r="F256" s="239"/>
      <c r="G256" s="240">
        <f>ROUND(E256*F256,2)</f>
        <v>0</v>
      </c>
      <c r="H256" s="239"/>
      <c r="I256" s="240">
        <f>ROUND(E256*H256,2)</f>
        <v>0</v>
      </c>
      <c r="J256" s="239"/>
      <c r="K256" s="240">
        <f>ROUND(E256*J256,2)</f>
        <v>0</v>
      </c>
      <c r="L256" s="240">
        <v>21</v>
      </c>
      <c r="M256" s="240">
        <f>G256*(1+L256/100)</f>
        <v>0</v>
      </c>
      <c r="N256" s="238">
        <v>0</v>
      </c>
      <c r="O256" s="238">
        <f>ROUND(E256*N256,2)</f>
        <v>0</v>
      </c>
      <c r="P256" s="238">
        <v>3.2599999999999999E-3</v>
      </c>
      <c r="Q256" s="238">
        <f>ROUND(E256*P256,2)</f>
        <v>0.03</v>
      </c>
      <c r="R256" s="240" t="s">
        <v>345</v>
      </c>
      <c r="S256" s="240" t="s">
        <v>134</v>
      </c>
      <c r="T256" s="241" t="s">
        <v>134</v>
      </c>
      <c r="U256" s="223">
        <v>5.7500000000000002E-2</v>
      </c>
      <c r="V256" s="223">
        <f>ROUND(E256*U256,2)</f>
        <v>0.48</v>
      </c>
      <c r="W256" s="223"/>
      <c r="X256" s="223" t="s">
        <v>135</v>
      </c>
      <c r="Y256" s="223" t="s">
        <v>136</v>
      </c>
      <c r="Z256" s="212"/>
      <c r="AA256" s="212"/>
      <c r="AB256" s="212"/>
      <c r="AC256" s="212"/>
      <c r="AD256" s="212"/>
      <c r="AE256" s="212"/>
      <c r="AF256" s="212"/>
      <c r="AG256" s="212" t="s">
        <v>137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2" x14ac:dyDescent="0.2">
      <c r="A257" s="219"/>
      <c r="B257" s="220"/>
      <c r="C257" s="258" t="s">
        <v>394</v>
      </c>
      <c r="D257" s="225"/>
      <c r="E257" s="226">
        <v>8.4</v>
      </c>
      <c r="F257" s="223"/>
      <c r="G257" s="223"/>
      <c r="H257" s="223"/>
      <c r="I257" s="223"/>
      <c r="J257" s="223"/>
      <c r="K257" s="223"/>
      <c r="L257" s="223"/>
      <c r="M257" s="223"/>
      <c r="N257" s="222"/>
      <c r="O257" s="222"/>
      <c r="P257" s="222"/>
      <c r="Q257" s="222"/>
      <c r="R257" s="223"/>
      <c r="S257" s="223"/>
      <c r="T257" s="223"/>
      <c r="U257" s="223"/>
      <c r="V257" s="223"/>
      <c r="W257" s="223"/>
      <c r="X257" s="223"/>
      <c r="Y257" s="223"/>
      <c r="Z257" s="212"/>
      <c r="AA257" s="212"/>
      <c r="AB257" s="212"/>
      <c r="AC257" s="212"/>
      <c r="AD257" s="212"/>
      <c r="AE257" s="212"/>
      <c r="AF257" s="212"/>
      <c r="AG257" s="212" t="s">
        <v>141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ht="22.5" outlineLevel="1" x14ac:dyDescent="0.2">
      <c r="A258" s="235">
        <v>78</v>
      </c>
      <c r="B258" s="236" t="s">
        <v>415</v>
      </c>
      <c r="C258" s="256" t="s">
        <v>416</v>
      </c>
      <c r="D258" s="237" t="s">
        <v>177</v>
      </c>
      <c r="E258" s="238">
        <v>20.16</v>
      </c>
      <c r="F258" s="239"/>
      <c r="G258" s="240">
        <f>ROUND(E258*F258,2)</f>
        <v>0</v>
      </c>
      <c r="H258" s="239"/>
      <c r="I258" s="240">
        <f>ROUND(E258*H258,2)</f>
        <v>0</v>
      </c>
      <c r="J258" s="239"/>
      <c r="K258" s="240">
        <f>ROUND(E258*J258,2)</f>
        <v>0</v>
      </c>
      <c r="L258" s="240">
        <v>21</v>
      </c>
      <c r="M258" s="240">
        <f>G258*(1+L258/100)</f>
        <v>0</v>
      </c>
      <c r="N258" s="238">
        <v>0</v>
      </c>
      <c r="O258" s="238">
        <f>ROUND(E258*N258,2)</f>
        <v>0</v>
      </c>
      <c r="P258" s="238">
        <v>4.7400000000000003E-3</v>
      </c>
      <c r="Q258" s="238">
        <f>ROUND(E258*P258,2)</f>
        <v>0.1</v>
      </c>
      <c r="R258" s="240" t="s">
        <v>345</v>
      </c>
      <c r="S258" s="240" t="s">
        <v>134</v>
      </c>
      <c r="T258" s="241" t="s">
        <v>134</v>
      </c>
      <c r="U258" s="223">
        <v>9.3149999999999997E-2</v>
      </c>
      <c r="V258" s="223">
        <f>ROUND(E258*U258,2)</f>
        <v>1.88</v>
      </c>
      <c r="W258" s="223"/>
      <c r="X258" s="223" t="s">
        <v>135</v>
      </c>
      <c r="Y258" s="223" t="s">
        <v>136</v>
      </c>
      <c r="Z258" s="212"/>
      <c r="AA258" s="212"/>
      <c r="AB258" s="212"/>
      <c r="AC258" s="212"/>
      <c r="AD258" s="212"/>
      <c r="AE258" s="212"/>
      <c r="AF258" s="212"/>
      <c r="AG258" s="212" t="s">
        <v>137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2" x14ac:dyDescent="0.2">
      <c r="A259" s="219"/>
      <c r="B259" s="220"/>
      <c r="C259" s="258" t="s">
        <v>369</v>
      </c>
      <c r="D259" s="225"/>
      <c r="E259" s="226">
        <v>20.16</v>
      </c>
      <c r="F259" s="223"/>
      <c r="G259" s="223"/>
      <c r="H259" s="223"/>
      <c r="I259" s="223"/>
      <c r="J259" s="223"/>
      <c r="K259" s="223"/>
      <c r="L259" s="223"/>
      <c r="M259" s="223"/>
      <c r="N259" s="222"/>
      <c r="O259" s="222"/>
      <c r="P259" s="222"/>
      <c r="Q259" s="222"/>
      <c r="R259" s="223"/>
      <c r="S259" s="223"/>
      <c r="T259" s="223"/>
      <c r="U259" s="223"/>
      <c r="V259" s="223"/>
      <c r="W259" s="223"/>
      <c r="X259" s="223"/>
      <c r="Y259" s="223"/>
      <c r="Z259" s="212"/>
      <c r="AA259" s="212"/>
      <c r="AB259" s="212"/>
      <c r="AC259" s="212"/>
      <c r="AD259" s="212"/>
      <c r="AE259" s="212"/>
      <c r="AF259" s="212"/>
      <c r="AG259" s="212" t="s">
        <v>141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ht="22.5" outlineLevel="1" x14ac:dyDescent="0.2">
      <c r="A260" s="235">
        <v>79</v>
      </c>
      <c r="B260" s="236" t="s">
        <v>417</v>
      </c>
      <c r="C260" s="256" t="s">
        <v>418</v>
      </c>
      <c r="D260" s="237" t="s">
        <v>177</v>
      </c>
      <c r="E260" s="238">
        <v>28.18</v>
      </c>
      <c r="F260" s="239"/>
      <c r="G260" s="240">
        <f>ROUND(E260*F260,2)</f>
        <v>0</v>
      </c>
      <c r="H260" s="239"/>
      <c r="I260" s="240">
        <f>ROUND(E260*H260,2)</f>
        <v>0</v>
      </c>
      <c r="J260" s="239"/>
      <c r="K260" s="240">
        <f>ROUND(E260*J260,2)</f>
        <v>0</v>
      </c>
      <c r="L260" s="240">
        <v>21</v>
      </c>
      <c r="M260" s="240">
        <f>G260*(1+L260/100)</f>
        <v>0</v>
      </c>
      <c r="N260" s="238">
        <v>0</v>
      </c>
      <c r="O260" s="238">
        <f>ROUND(E260*N260,2)</f>
        <v>0</v>
      </c>
      <c r="P260" s="238">
        <v>2.0500000000000002E-3</v>
      </c>
      <c r="Q260" s="238">
        <f>ROUND(E260*P260,2)</f>
        <v>0.06</v>
      </c>
      <c r="R260" s="240" t="s">
        <v>345</v>
      </c>
      <c r="S260" s="240" t="s">
        <v>134</v>
      </c>
      <c r="T260" s="241" t="s">
        <v>134</v>
      </c>
      <c r="U260" s="223">
        <v>5.7500000000000002E-2</v>
      </c>
      <c r="V260" s="223">
        <f>ROUND(E260*U260,2)</f>
        <v>1.62</v>
      </c>
      <c r="W260" s="223"/>
      <c r="X260" s="223" t="s">
        <v>135</v>
      </c>
      <c r="Y260" s="223" t="s">
        <v>136</v>
      </c>
      <c r="Z260" s="212"/>
      <c r="AA260" s="212"/>
      <c r="AB260" s="212"/>
      <c r="AC260" s="212"/>
      <c r="AD260" s="212"/>
      <c r="AE260" s="212"/>
      <c r="AF260" s="212"/>
      <c r="AG260" s="212" t="s">
        <v>137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2" x14ac:dyDescent="0.2">
      <c r="A261" s="219"/>
      <c r="B261" s="220"/>
      <c r="C261" s="258" t="s">
        <v>379</v>
      </c>
      <c r="D261" s="225"/>
      <c r="E261" s="226">
        <v>17.3</v>
      </c>
      <c r="F261" s="223"/>
      <c r="G261" s="223"/>
      <c r="H261" s="223"/>
      <c r="I261" s="223"/>
      <c r="J261" s="223"/>
      <c r="K261" s="223"/>
      <c r="L261" s="223"/>
      <c r="M261" s="223"/>
      <c r="N261" s="222"/>
      <c r="O261" s="222"/>
      <c r="P261" s="222"/>
      <c r="Q261" s="222"/>
      <c r="R261" s="223"/>
      <c r="S261" s="223"/>
      <c r="T261" s="223"/>
      <c r="U261" s="223"/>
      <c r="V261" s="223"/>
      <c r="W261" s="223"/>
      <c r="X261" s="223"/>
      <c r="Y261" s="223"/>
      <c r="Z261" s="212"/>
      <c r="AA261" s="212"/>
      <c r="AB261" s="212"/>
      <c r="AC261" s="212"/>
      <c r="AD261" s="212"/>
      <c r="AE261" s="212"/>
      <c r="AF261" s="212"/>
      <c r="AG261" s="212" t="s">
        <v>141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3" x14ac:dyDescent="0.2">
      <c r="A262" s="219"/>
      <c r="B262" s="220"/>
      <c r="C262" s="258" t="s">
        <v>380</v>
      </c>
      <c r="D262" s="225"/>
      <c r="E262" s="226">
        <v>10.88</v>
      </c>
      <c r="F262" s="223"/>
      <c r="G262" s="223"/>
      <c r="H262" s="223"/>
      <c r="I262" s="223"/>
      <c r="J262" s="223"/>
      <c r="K262" s="223"/>
      <c r="L262" s="223"/>
      <c r="M262" s="223"/>
      <c r="N262" s="222"/>
      <c r="O262" s="222"/>
      <c r="P262" s="222"/>
      <c r="Q262" s="222"/>
      <c r="R262" s="223"/>
      <c r="S262" s="223"/>
      <c r="T262" s="223"/>
      <c r="U262" s="223"/>
      <c r="V262" s="223"/>
      <c r="W262" s="223"/>
      <c r="X262" s="223"/>
      <c r="Y262" s="223"/>
      <c r="Z262" s="212"/>
      <c r="AA262" s="212"/>
      <c r="AB262" s="212"/>
      <c r="AC262" s="212"/>
      <c r="AD262" s="212"/>
      <c r="AE262" s="212"/>
      <c r="AF262" s="212"/>
      <c r="AG262" s="212" t="s">
        <v>141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ht="22.5" outlineLevel="1" x14ac:dyDescent="0.2">
      <c r="A263" s="235">
        <v>80</v>
      </c>
      <c r="B263" s="236" t="s">
        <v>419</v>
      </c>
      <c r="C263" s="256" t="s">
        <v>420</v>
      </c>
      <c r="D263" s="237" t="s">
        <v>177</v>
      </c>
      <c r="E263" s="238">
        <v>5.56</v>
      </c>
      <c r="F263" s="239"/>
      <c r="G263" s="240">
        <f>ROUND(E263*F263,2)</f>
        <v>0</v>
      </c>
      <c r="H263" s="239"/>
      <c r="I263" s="240">
        <f>ROUND(E263*H263,2)</f>
        <v>0</v>
      </c>
      <c r="J263" s="239"/>
      <c r="K263" s="240">
        <f>ROUND(E263*J263,2)</f>
        <v>0</v>
      </c>
      <c r="L263" s="240">
        <v>21</v>
      </c>
      <c r="M263" s="240">
        <f>G263*(1+L263/100)</f>
        <v>0</v>
      </c>
      <c r="N263" s="238">
        <v>0</v>
      </c>
      <c r="O263" s="238">
        <f>ROUND(E263*N263,2)</f>
        <v>0</v>
      </c>
      <c r="P263" s="238">
        <v>2.98E-3</v>
      </c>
      <c r="Q263" s="238">
        <f>ROUND(E263*P263,2)</f>
        <v>0.02</v>
      </c>
      <c r="R263" s="240" t="s">
        <v>345</v>
      </c>
      <c r="S263" s="240" t="s">
        <v>134</v>
      </c>
      <c r="T263" s="241" t="s">
        <v>134</v>
      </c>
      <c r="U263" s="223">
        <v>6.5549999999999997E-2</v>
      </c>
      <c r="V263" s="223">
        <f>ROUND(E263*U263,2)</f>
        <v>0.36</v>
      </c>
      <c r="W263" s="223"/>
      <c r="X263" s="223" t="s">
        <v>135</v>
      </c>
      <c r="Y263" s="223" t="s">
        <v>136</v>
      </c>
      <c r="Z263" s="212"/>
      <c r="AA263" s="212"/>
      <c r="AB263" s="212"/>
      <c r="AC263" s="212"/>
      <c r="AD263" s="212"/>
      <c r="AE263" s="212"/>
      <c r="AF263" s="212"/>
      <c r="AG263" s="212" t="s">
        <v>137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2" x14ac:dyDescent="0.2">
      <c r="A264" s="219"/>
      <c r="B264" s="220"/>
      <c r="C264" s="258" t="s">
        <v>382</v>
      </c>
      <c r="D264" s="225"/>
      <c r="E264" s="226">
        <v>5.56</v>
      </c>
      <c r="F264" s="223"/>
      <c r="G264" s="223"/>
      <c r="H264" s="223"/>
      <c r="I264" s="223"/>
      <c r="J264" s="223"/>
      <c r="K264" s="223"/>
      <c r="L264" s="223"/>
      <c r="M264" s="223"/>
      <c r="N264" s="222"/>
      <c r="O264" s="222"/>
      <c r="P264" s="222"/>
      <c r="Q264" s="222"/>
      <c r="R264" s="223"/>
      <c r="S264" s="223"/>
      <c r="T264" s="223"/>
      <c r="U264" s="223"/>
      <c r="V264" s="223"/>
      <c r="W264" s="223"/>
      <c r="X264" s="223"/>
      <c r="Y264" s="223"/>
      <c r="Z264" s="212"/>
      <c r="AA264" s="212"/>
      <c r="AB264" s="212"/>
      <c r="AC264" s="212"/>
      <c r="AD264" s="212"/>
      <c r="AE264" s="212"/>
      <c r="AF264" s="212"/>
      <c r="AG264" s="212" t="s">
        <v>141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ht="22.5" outlineLevel="1" x14ac:dyDescent="0.2">
      <c r="A265" s="235">
        <v>81</v>
      </c>
      <c r="B265" s="236" t="s">
        <v>421</v>
      </c>
      <c r="C265" s="256" t="s">
        <v>422</v>
      </c>
      <c r="D265" s="237" t="s">
        <v>152</v>
      </c>
      <c r="E265" s="238">
        <v>1.37</v>
      </c>
      <c r="F265" s="239"/>
      <c r="G265" s="240">
        <f>ROUND(E265*F265,2)</f>
        <v>0</v>
      </c>
      <c r="H265" s="239"/>
      <c r="I265" s="240">
        <f>ROUND(E265*H265,2)</f>
        <v>0</v>
      </c>
      <c r="J265" s="239"/>
      <c r="K265" s="240">
        <f>ROUND(E265*J265,2)</f>
        <v>0</v>
      </c>
      <c r="L265" s="240">
        <v>21</v>
      </c>
      <c r="M265" s="240">
        <f>G265*(1+L265/100)</f>
        <v>0</v>
      </c>
      <c r="N265" s="238">
        <v>0</v>
      </c>
      <c r="O265" s="238">
        <f>ROUND(E265*N265,2)</f>
        <v>0</v>
      </c>
      <c r="P265" s="238">
        <v>7.2100000000000003E-3</v>
      </c>
      <c r="Q265" s="238">
        <f>ROUND(E265*P265,2)</f>
        <v>0.01</v>
      </c>
      <c r="R265" s="240" t="s">
        <v>345</v>
      </c>
      <c r="S265" s="240" t="s">
        <v>134</v>
      </c>
      <c r="T265" s="241" t="s">
        <v>134</v>
      </c>
      <c r="U265" s="223">
        <v>0.14605000000000001</v>
      </c>
      <c r="V265" s="223">
        <f>ROUND(E265*U265,2)</f>
        <v>0.2</v>
      </c>
      <c r="W265" s="223"/>
      <c r="X265" s="223" t="s">
        <v>135</v>
      </c>
      <c r="Y265" s="223" t="s">
        <v>136</v>
      </c>
      <c r="Z265" s="212"/>
      <c r="AA265" s="212"/>
      <c r="AB265" s="212"/>
      <c r="AC265" s="212"/>
      <c r="AD265" s="212"/>
      <c r="AE265" s="212"/>
      <c r="AF265" s="212"/>
      <c r="AG265" s="212" t="s">
        <v>137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2" x14ac:dyDescent="0.2">
      <c r="A266" s="219"/>
      <c r="B266" s="220"/>
      <c r="C266" s="258" t="s">
        <v>423</v>
      </c>
      <c r="D266" s="225"/>
      <c r="E266" s="226">
        <v>1.37</v>
      </c>
      <c r="F266" s="223"/>
      <c r="G266" s="223"/>
      <c r="H266" s="223"/>
      <c r="I266" s="223"/>
      <c r="J266" s="223"/>
      <c r="K266" s="223"/>
      <c r="L266" s="223"/>
      <c r="M266" s="223"/>
      <c r="N266" s="222"/>
      <c r="O266" s="222"/>
      <c r="P266" s="222"/>
      <c r="Q266" s="222"/>
      <c r="R266" s="223"/>
      <c r="S266" s="223"/>
      <c r="T266" s="223"/>
      <c r="U266" s="223"/>
      <c r="V266" s="223"/>
      <c r="W266" s="223"/>
      <c r="X266" s="223"/>
      <c r="Y266" s="223"/>
      <c r="Z266" s="212"/>
      <c r="AA266" s="212"/>
      <c r="AB266" s="212"/>
      <c r="AC266" s="212"/>
      <c r="AD266" s="212"/>
      <c r="AE266" s="212"/>
      <c r="AF266" s="212"/>
      <c r="AG266" s="212" t="s">
        <v>141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35">
        <v>82</v>
      </c>
      <c r="B267" s="236" t="s">
        <v>424</v>
      </c>
      <c r="C267" s="256" t="s">
        <v>425</v>
      </c>
      <c r="D267" s="237" t="s">
        <v>177</v>
      </c>
      <c r="E267" s="238">
        <v>20.16</v>
      </c>
      <c r="F267" s="239"/>
      <c r="G267" s="240">
        <f>ROUND(E267*F267,2)</f>
        <v>0</v>
      </c>
      <c r="H267" s="239"/>
      <c r="I267" s="240">
        <f>ROUND(E267*H267,2)</f>
        <v>0</v>
      </c>
      <c r="J267" s="239"/>
      <c r="K267" s="240">
        <f>ROUND(E267*J267,2)</f>
        <v>0</v>
      </c>
      <c r="L267" s="240">
        <v>21</v>
      </c>
      <c r="M267" s="240">
        <f>G267*(1+L267/100)</f>
        <v>0</v>
      </c>
      <c r="N267" s="238">
        <v>0</v>
      </c>
      <c r="O267" s="238">
        <f>ROUND(E267*N267,2)</f>
        <v>0</v>
      </c>
      <c r="P267" s="238">
        <v>3.3600000000000001E-3</v>
      </c>
      <c r="Q267" s="238">
        <f>ROUND(E267*P267,2)</f>
        <v>7.0000000000000007E-2</v>
      </c>
      <c r="R267" s="240" t="s">
        <v>345</v>
      </c>
      <c r="S267" s="240" t="s">
        <v>134</v>
      </c>
      <c r="T267" s="241" t="s">
        <v>134</v>
      </c>
      <c r="U267" s="223">
        <v>6.9000000000000006E-2</v>
      </c>
      <c r="V267" s="223">
        <f>ROUND(E267*U267,2)</f>
        <v>1.39</v>
      </c>
      <c r="W267" s="223"/>
      <c r="X267" s="223" t="s">
        <v>135</v>
      </c>
      <c r="Y267" s="223" t="s">
        <v>136</v>
      </c>
      <c r="Z267" s="212"/>
      <c r="AA267" s="212"/>
      <c r="AB267" s="212"/>
      <c r="AC267" s="212"/>
      <c r="AD267" s="212"/>
      <c r="AE267" s="212"/>
      <c r="AF267" s="212"/>
      <c r="AG267" s="212" t="s">
        <v>137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2" x14ac:dyDescent="0.2">
      <c r="A268" s="219"/>
      <c r="B268" s="220"/>
      <c r="C268" s="258" t="s">
        <v>369</v>
      </c>
      <c r="D268" s="225"/>
      <c r="E268" s="226">
        <v>20.16</v>
      </c>
      <c r="F268" s="223"/>
      <c r="G268" s="223"/>
      <c r="H268" s="223"/>
      <c r="I268" s="223"/>
      <c r="J268" s="223"/>
      <c r="K268" s="223"/>
      <c r="L268" s="223"/>
      <c r="M268" s="223"/>
      <c r="N268" s="222"/>
      <c r="O268" s="222"/>
      <c r="P268" s="222"/>
      <c r="Q268" s="222"/>
      <c r="R268" s="223"/>
      <c r="S268" s="223"/>
      <c r="T268" s="223"/>
      <c r="U268" s="223"/>
      <c r="V268" s="223"/>
      <c r="W268" s="223"/>
      <c r="X268" s="223"/>
      <c r="Y268" s="223"/>
      <c r="Z268" s="212"/>
      <c r="AA268" s="212"/>
      <c r="AB268" s="212"/>
      <c r="AC268" s="212"/>
      <c r="AD268" s="212"/>
      <c r="AE268" s="212"/>
      <c r="AF268" s="212"/>
      <c r="AG268" s="212" t="s">
        <v>141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ht="22.5" outlineLevel="1" x14ac:dyDescent="0.2">
      <c r="A269" s="235">
        <v>83</v>
      </c>
      <c r="B269" s="236" t="s">
        <v>426</v>
      </c>
      <c r="C269" s="256" t="s">
        <v>427</v>
      </c>
      <c r="D269" s="237" t="s">
        <v>132</v>
      </c>
      <c r="E269" s="238">
        <v>3</v>
      </c>
      <c r="F269" s="239"/>
      <c r="G269" s="240">
        <f>ROUND(E269*F269,2)</f>
        <v>0</v>
      </c>
      <c r="H269" s="239"/>
      <c r="I269" s="240">
        <f>ROUND(E269*H269,2)</f>
        <v>0</v>
      </c>
      <c r="J269" s="239"/>
      <c r="K269" s="240">
        <f>ROUND(E269*J269,2)</f>
        <v>0</v>
      </c>
      <c r="L269" s="240">
        <v>21</v>
      </c>
      <c r="M269" s="240">
        <f>G269*(1+L269/100)</f>
        <v>0</v>
      </c>
      <c r="N269" s="238">
        <v>0</v>
      </c>
      <c r="O269" s="238">
        <f>ROUND(E269*N269,2)</f>
        <v>0</v>
      </c>
      <c r="P269" s="238">
        <v>2.0080000000000001E-2</v>
      </c>
      <c r="Q269" s="238">
        <f>ROUND(E269*P269,2)</f>
        <v>0.06</v>
      </c>
      <c r="R269" s="240" t="s">
        <v>345</v>
      </c>
      <c r="S269" s="240" t="s">
        <v>134</v>
      </c>
      <c r="T269" s="241" t="s">
        <v>134</v>
      </c>
      <c r="U269" s="223">
        <v>0.10580000000000001</v>
      </c>
      <c r="V269" s="223">
        <f>ROUND(E269*U269,2)</f>
        <v>0.32</v>
      </c>
      <c r="W269" s="223"/>
      <c r="X269" s="223" t="s">
        <v>135</v>
      </c>
      <c r="Y269" s="223" t="s">
        <v>136</v>
      </c>
      <c r="Z269" s="212"/>
      <c r="AA269" s="212"/>
      <c r="AB269" s="212"/>
      <c r="AC269" s="212"/>
      <c r="AD269" s="212"/>
      <c r="AE269" s="212"/>
      <c r="AF269" s="212"/>
      <c r="AG269" s="212" t="s">
        <v>137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2" x14ac:dyDescent="0.2">
      <c r="A270" s="219"/>
      <c r="B270" s="220"/>
      <c r="C270" s="258" t="s">
        <v>428</v>
      </c>
      <c r="D270" s="225"/>
      <c r="E270" s="226">
        <v>3</v>
      </c>
      <c r="F270" s="223"/>
      <c r="G270" s="223"/>
      <c r="H270" s="223"/>
      <c r="I270" s="223"/>
      <c r="J270" s="223"/>
      <c r="K270" s="223"/>
      <c r="L270" s="223"/>
      <c r="M270" s="223"/>
      <c r="N270" s="222"/>
      <c r="O270" s="222"/>
      <c r="P270" s="222"/>
      <c r="Q270" s="222"/>
      <c r="R270" s="223"/>
      <c r="S270" s="223"/>
      <c r="T270" s="223"/>
      <c r="U270" s="223"/>
      <c r="V270" s="223"/>
      <c r="W270" s="223"/>
      <c r="X270" s="223"/>
      <c r="Y270" s="223"/>
      <c r="Z270" s="212"/>
      <c r="AA270" s="212"/>
      <c r="AB270" s="212"/>
      <c r="AC270" s="212"/>
      <c r="AD270" s="212"/>
      <c r="AE270" s="212"/>
      <c r="AF270" s="212"/>
      <c r="AG270" s="212" t="s">
        <v>141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ht="22.5" outlineLevel="1" x14ac:dyDescent="0.2">
      <c r="A271" s="235">
        <v>84</v>
      </c>
      <c r="B271" s="236" t="s">
        <v>429</v>
      </c>
      <c r="C271" s="256" t="s">
        <v>430</v>
      </c>
      <c r="D271" s="237" t="s">
        <v>177</v>
      </c>
      <c r="E271" s="238">
        <v>22.2</v>
      </c>
      <c r="F271" s="239"/>
      <c r="G271" s="240">
        <f>ROUND(E271*F271,2)</f>
        <v>0</v>
      </c>
      <c r="H271" s="239"/>
      <c r="I271" s="240">
        <f>ROUND(E271*H271,2)</f>
        <v>0</v>
      </c>
      <c r="J271" s="239"/>
      <c r="K271" s="240">
        <f>ROUND(E271*J271,2)</f>
        <v>0</v>
      </c>
      <c r="L271" s="240">
        <v>21</v>
      </c>
      <c r="M271" s="240">
        <f>G271*(1+L271/100)</f>
        <v>0</v>
      </c>
      <c r="N271" s="238">
        <v>0</v>
      </c>
      <c r="O271" s="238">
        <f>ROUND(E271*N271,2)</f>
        <v>0</v>
      </c>
      <c r="P271" s="238">
        <v>1.92E-3</v>
      </c>
      <c r="Q271" s="238">
        <f>ROUND(E271*P271,2)</f>
        <v>0.04</v>
      </c>
      <c r="R271" s="240" t="s">
        <v>345</v>
      </c>
      <c r="S271" s="240" t="s">
        <v>134</v>
      </c>
      <c r="T271" s="241" t="s">
        <v>134</v>
      </c>
      <c r="U271" s="223">
        <v>6.5549999999999997E-2</v>
      </c>
      <c r="V271" s="223">
        <f>ROUND(E271*U271,2)</f>
        <v>1.46</v>
      </c>
      <c r="W271" s="223"/>
      <c r="X271" s="223" t="s">
        <v>135</v>
      </c>
      <c r="Y271" s="223" t="s">
        <v>136</v>
      </c>
      <c r="Z271" s="212"/>
      <c r="AA271" s="212"/>
      <c r="AB271" s="212"/>
      <c r="AC271" s="212"/>
      <c r="AD271" s="212"/>
      <c r="AE271" s="212"/>
      <c r="AF271" s="212"/>
      <c r="AG271" s="212" t="s">
        <v>137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2" x14ac:dyDescent="0.2">
      <c r="A272" s="219"/>
      <c r="B272" s="220"/>
      <c r="C272" s="258" t="s">
        <v>375</v>
      </c>
      <c r="D272" s="225"/>
      <c r="E272" s="226">
        <v>22.2</v>
      </c>
      <c r="F272" s="223"/>
      <c r="G272" s="223"/>
      <c r="H272" s="223"/>
      <c r="I272" s="223"/>
      <c r="J272" s="223"/>
      <c r="K272" s="223"/>
      <c r="L272" s="223"/>
      <c r="M272" s="223"/>
      <c r="N272" s="222"/>
      <c r="O272" s="222"/>
      <c r="P272" s="222"/>
      <c r="Q272" s="222"/>
      <c r="R272" s="223"/>
      <c r="S272" s="223"/>
      <c r="T272" s="223"/>
      <c r="U272" s="223"/>
      <c r="V272" s="223"/>
      <c r="W272" s="223"/>
      <c r="X272" s="223"/>
      <c r="Y272" s="223"/>
      <c r="Z272" s="212"/>
      <c r="AA272" s="212"/>
      <c r="AB272" s="212"/>
      <c r="AC272" s="212"/>
      <c r="AD272" s="212"/>
      <c r="AE272" s="212"/>
      <c r="AF272" s="212"/>
      <c r="AG272" s="212" t="s">
        <v>141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">
      <c r="A273" s="235">
        <v>85</v>
      </c>
      <c r="B273" s="236" t="s">
        <v>431</v>
      </c>
      <c r="C273" s="256" t="s">
        <v>432</v>
      </c>
      <c r="D273" s="237" t="s">
        <v>177</v>
      </c>
      <c r="E273" s="238">
        <v>2.1</v>
      </c>
      <c r="F273" s="239"/>
      <c r="G273" s="240">
        <f>ROUND(E273*F273,2)</f>
        <v>0</v>
      </c>
      <c r="H273" s="239"/>
      <c r="I273" s="240">
        <f>ROUND(E273*H273,2)</f>
        <v>0</v>
      </c>
      <c r="J273" s="239"/>
      <c r="K273" s="240">
        <f>ROUND(E273*J273,2)</f>
        <v>0</v>
      </c>
      <c r="L273" s="240">
        <v>21</v>
      </c>
      <c r="M273" s="240">
        <f>G273*(1+L273/100)</f>
        <v>0</v>
      </c>
      <c r="N273" s="238">
        <v>0</v>
      </c>
      <c r="O273" s="238">
        <f>ROUND(E273*N273,2)</f>
        <v>0</v>
      </c>
      <c r="P273" s="238">
        <v>3.0699999999999998E-3</v>
      </c>
      <c r="Q273" s="238">
        <f>ROUND(E273*P273,2)</f>
        <v>0.01</v>
      </c>
      <c r="R273" s="240" t="s">
        <v>345</v>
      </c>
      <c r="S273" s="240" t="s">
        <v>134</v>
      </c>
      <c r="T273" s="241" t="s">
        <v>134</v>
      </c>
      <c r="U273" s="223">
        <v>5.2900000000000003E-2</v>
      </c>
      <c r="V273" s="223">
        <f>ROUND(E273*U273,2)</f>
        <v>0.11</v>
      </c>
      <c r="W273" s="223"/>
      <c r="X273" s="223" t="s">
        <v>135</v>
      </c>
      <c r="Y273" s="223" t="s">
        <v>136</v>
      </c>
      <c r="Z273" s="212"/>
      <c r="AA273" s="212"/>
      <c r="AB273" s="212"/>
      <c r="AC273" s="212"/>
      <c r="AD273" s="212"/>
      <c r="AE273" s="212"/>
      <c r="AF273" s="212"/>
      <c r="AG273" s="212" t="s">
        <v>137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2" x14ac:dyDescent="0.2">
      <c r="A274" s="219"/>
      <c r="B274" s="220"/>
      <c r="C274" s="258" t="s">
        <v>433</v>
      </c>
      <c r="D274" s="225"/>
      <c r="E274" s="226">
        <v>2.1</v>
      </c>
      <c r="F274" s="223"/>
      <c r="G274" s="223"/>
      <c r="H274" s="223"/>
      <c r="I274" s="223"/>
      <c r="J274" s="223"/>
      <c r="K274" s="223"/>
      <c r="L274" s="223"/>
      <c r="M274" s="223"/>
      <c r="N274" s="222"/>
      <c r="O274" s="222"/>
      <c r="P274" s="222"/>
      <c r="Q274" s="222"/>
      <c r="R274" s="223"/>
      <c r="S274" s="223"/>
      <c r="T274" s="223"/>
      <c r="U274" s="223"/>
      <c r="V274" s="223"/>
      <c r="W274" s="223"/>
      <c r="X274" s="223"/>
      <c r="Y274" s="223"/>
      <c r="Z274" s="212"/>
      <c r="AA274" s="212"/>
      <c r="AB274" s="212"/>
      <c r="AC274" s="212"/>
      <c r="AD274" s="212"/>
      <c r="AE274" s="212"/>
      <c r="AF274" s="212"/>
      <c r="AG274" s="212" t="s">
        <v>141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35">
        <v>86</v>
      </c>
      <c r="B275" s="236" t="s">
        <v>434</v>
      </c>
      <c r="C275" s="256" t="s">
        <v>435</v>
      </c>
      <c r="D275" s="237" t="s">
        <v>177</v>
      </c>
      <c r="E275" s="238">
        <v>10.08</v>
      </c>
      <c r="F275" s="239"/>
      <c r="G275" s="240">
        <f>ROUND(E275*F275,2)</f>
        <v>0</v>
      </c>
      <c r="H275" s="239"/>
      <c r="I275" s="240">
        <f>ROUND(E275*H275,2)</f>
        <v>0</v>
      </c>
      <c r="J275" s="239"/>
      <c r="K275" s="240">
        <f>ROUND(E275*J275,2)</f>
        <v>0</v>
      </c>
      <c r="L275" s="240">
        <v>21</v>
      </c>
      <c r="M275" s="240">
        <f>G275*(1+L275/100)</f>
        <v>0</v>
      </c>
      <c r="N275" s="238">
        <v>0</v>
      </c>
      <c r="O275" s="238">
        <f>ROUND(E275*N275,2)</f>
        <v>0</v>
      </c>
      <c r="P275" s="238">
        <v>1.97E-3</v>
      </c>
      <c r="Q275" s="238">
        <f>ROUND(E275*P275,2)</f>
        <v>0.02</v>
      </c>
      <c r="R275" s="240" t="s">
        <v>345</v>
      </c>
      <c r="S275" s="240" t="s">
        <v>134</v>
      </c>
      <c r="T275" s="241" t="s">
        <v>134</v>
      </c>
      <c r="U275" s="223">
        <v>5.2900000000000003E-2</v>
      </c>
      <c r="V275" s="223">
        <f>ROUND(E275*U275,2)</f>
        <v>0.53</v>
      </c>
      <c r="W275" s="223"/>
      <c r="X275" s="223" t="s">
        <v>135</v>
      </c>
      <c r="Y275" s="223" t="s">
        <v>136</v>
      </c>
      <c r="Z275" s="212"/>
      <c r="AA275" s="212"/>
      <c r="AB275" s="212"/>
      <c r="AC275" s="212"/>
      <c r="AD275" s="212"/>
      <c r="AE275" s="212"/>
      <c r="AF275" s="212"/>
      <c r="AG275" s="212" t="s">
        <v>137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2" x14ac:dyDescent="0.2">
      <c r="A276" s="219"/>
      <c r="B276" s="220"/>
      <c r="C276" s="258" t="s">
        <v>387</v>
      </c>
      <c r="D276" s="225"/>
      <c r="E276" s="226">
        <v>10.08</v>
      </c>
      <c r="F276" s="223"/>
      <c r="G276" s="223"/>
      <c r="H276" s="223"/>
      <c r="I276" s="223"/>
      <c r="J276" s="223"/>
      <c r="K276" s="223"/>
      <c r="L276" s="223"/>
      <c r="M276" s="223"/>
      <c r="N276" s="222"/>
      <c r="O276" s="222"/>
      <c r="P276" s="222"/>
      <c r="Q276" s="222"/>
      <c r="R276" s="223"/>
      <c r="S276" s="223"/>
      <c r="T276" s="223"/>
      <c r="U276" s="223"/>
      <c r="V276" s="223"/>
      <c r="W276" s="223"/>
      <c r="X276" s="223"/>
      <c r="Y276" s="223"/>
      <c r="Z276" s="212"/>
      <c r="AA276" s="212"/>
      <c r="AB276" s="212"/>
      <c r="AC276" s="212"/>
      <c r="AD276" s="212"/>
      <c r="AE276" s="212"/>
      <c r="AF276" s="212"/>
      <c r="AG276" s="212" t="s">
        <v>141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35">
        <v>87</v>
      </c>
      <c r="B277" s="236" t="s">
        <v>436</v>
      </c>
      <c r="C277" s="256" t="s">
        <v>437</v>
      </c>
      <c r="D277" s="237" t="s">
        <v>177</v>
      </c>
      <c r="E277" s="238">
        <v>1.84</v>
      </c>
      <c r="F277" s="239"/>
      <c r="G277" s="240">
        <f>ROUND(E277*F277,2)</f>
        <v>0</v>
      </c>
      <c r="H277" s="239"/>
      <c r="I277" s="240">
        <f>ROUND(E277*H277,2)</f>
        <v>0</v>
      </c>
      <c r="J277" s="239"/>
      <c r="K277" s="240">
        <f>ROUND(E277*J277,2)</f>
        <v>0</v>
      </c>
      <c r="L277" s="240">
        <v>21</v>
      </c>
      <c r="M277" s="240">
        <f>G277*(1+L277/100)</f>
        <v>0</v>
      </c>
      <c r="N277" s="238">
        <v>0</v>
      </c>
      <c r="O277" s="238">
        <f>ROUND(E277*N277,2)</f>
        <v>0</v>
      </c>
      <c r="P277" s="238">
        <v>1.3500000000000001E-3</v>
      </c>
      <c r="Q277" s="238">
        <f>ROUND(E277*P277,2)</f>
        <v>0</v>
      </c>
      <c r="R277" s="240" t="s">
        <v>345</v>
      </c>
      <c r="S277" s="240" t="s">
        <v>134</v>
      </c>
      <c r="T277" s="241" t="s">
        <v>134</v>
      </c>
      <c r="U277" s="223">
        <v>9.1999999999999998E-2</v>
      </c>
      <c r="V277" s="223">
        <f>ROUND(E277*U277,2)</f>
        <v>0.17</v>
      </c>
      <c r="W277" s="223"/>
      <c r="X277" s="223" t="s">
        <v>135</v>
      </c>
      <c r="Y277" s="223" t="s">
        <v>136</v>
      </c>
      <c r="Z277" s="212"/>
      <c r="AA277" s="212"/>
      <c r="AB277" s="212"/>
      <c r="AC277" s="212"/>
      <c r="AD277" s="212"/>
      <c r="AE277" s="212"/>
      <c r="AF277" s="212"/>
      <c r="AG277" s="212" t="s">
        <v>137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2" x14ac:dyDescent="0.2">
      <c r="A278" s="219"/>
      <c r="B278" s="220"/>
      <c r="C278" s="258" t="s">
        <v>216</v>
      </c>
      <c r="D278" s="225"/>
      <c r="E278" s="226">
        <v>1.84</v>
      </c>
      <c r="F278" s="223"/>
      <c r="G278" s="223"/>
      <c r="H278" s="223"/>
      <c r="I278" s="223"/>
      <c r="J278" s="223"/>
      <c r="K278" s="223"/>
      <c r="L278" s="223"/>
      <c r="M278" s="223"/>
      <c r="N278" s="222"/>
      <c r="O278" s="222"/>
      <c r="P278" s="222"/>
      <c r="Q278" s="222"/>
      <c r="R278" s="223"/>
      <c r="S278" s="223"/>
      <c r="T278" s="223"/>
      <c r="U278" s="223"/>
      <c r="V278" s="223"/>
      <c r="W278" s="223"/>
      <c r="X278" s="223"/>
      <c r="Y278" s="223"/>
      <c r="Z278" s="212"/>
      <c r="AA278" s="212"/>
      <c r="AB278" s="212"/>
      <c r="AC278" s="212"/>
      <c r="AD278" s="212"/>
      <c r="AE278" s="212"/>
      <c r="AF278" s="212"/>
      <c r="AG278" s="212" t="s">
        <v>141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35">
        <v>88</v>
      </c>
      <c r="B279" s="236" t="s">
        <v>438</v>
      </c>
      <c r="C279" s="256" t="s">
        <v>439</v>
      </c>
      <c r="D279" s="237" t="s">
        <v>177</v>
      </c>
      <c r="E279" s="238">
        <v>9</v>
      </c>
      <c r="F279" s="239"/>
      <c r="G279" s="240">
        <f>ROUND(E279*F279,2)</f>
        <v>0</v>
      </c>
      <c r="H279" s="239"/>
      <c r="I279" s="240">
        <f>ROUND(E279*H279,2)</f>
        <v>0</v>
      </c>
      <c r="J279" s="239"/>
      <c r="K279" s="240">
        <f>ROUND(E279*J279,2)</f>
        <v>0</v>
      </c>
      <c r="L279" s="240">
        <v>21</v>
      </c>
      <c r="M279" s="240">
        <f>G279*(1+L279/100)</f>
        <v>0</v>
      </c>
      <c r="N279" s="238">
        <v>0</v>
      </c>
      <c r="O279" s="238">
        <f>ROUND(E279*N279,2)</f>
        <v>0</v>
      </c>
      <c r="P279" s="238">
        <v>2.2599999999999999E-3</v>
      </c>
      <c r="Q279" s="238">
        <f>ROUND(E279*P279,2)</f>
        <v>0.02</v>
      </c>
      <c r="R279" s="240" t="s">
        <v>345</v>
      </c>
      <c r="S279" s="240" t="s">
        <v>134</v>
      </c>
      <c r="T279" s="241" t="s">
        <v>134</v>
      </c>
      <c r="U279" s="223">
        <v>5.7500000000000002E-2</v>
      </c>
      <c r="V279" s="223">
        <f>ROUND(E279*U279,2)</f>
        <v>0.52</v>
      </c>
      <c r="W279" s="223"/>
      <c r="X279" s="223" t="s">
        <v>135</v>
      </c>
      <c r="Y279" s="223" t="s">
        <v>136</v>
      </c>
      <c r="Z279" s="212"/>
      <c r="AA279" s="212"/>
      <c r="AB279" s="212"/>
      <c r="AC279" s="212"/>
      <c r="AD279" s="212"/>
      <c r="AE279" s="212"/>
      <c r="AF279" s="212"/>
      <c r="AG279" s="212" t="s">
        <v>137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2" x14ac:dyDescent="0.2">
      <c r="A280" s="219"/>
      <c r="B280" s="220"/>
      <c r="C280" s="258" t="s">
        <v>364</v>
      </c>
      <c r="D280" s="225"/>
      <c r="E280" s="226">
        <v>9</v>
      </c>
      <c r="F280" s="223"/>
      <c r="G280" s="223"/>
      <c r="H280" s="223"/>
      <c r="I280" s="223"/>
      <c r="J280" s="223"/>
      <c r="K280" s="223"/>
      <c r="L280" s="223"/>
      <c r="M280" s="223"/>
      <c r="N280" s="222"/>
      <c r="O280" s="222"/>
      <c r="P280" s="222"/>
      <c r="Q280" s="222"/>
      <c r="R280" s="223"/>
      <c r="S280" s="223"/>
      <c r="T280" s="223"/>
      <c r="U280" s="223"/>
      <c r="V280" s="223"/>
      <c r="W280" s="223"/>
      <c r="X280" s="223"/>
      <c r="Y280" s="223"/>
      <c r="Z280" s="212"/>
      <c r="AA280" s="212"/>
      <c r="AB280" s="212"/>
      <c r="AC280" s="212"/>
      <c r="AD280" s="212"/>
      <c r="AE280" s="212"/>
      <c r="AF280" s="212"/>
      <c r="AG280" s="212" t="s">
        <v>141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35">
        <v>89</v>
      </c>
      <c r="B281" s="236" t="s">
        <v>440</v>
      </c>
      <c r="C281" s="256" t="s">
        <v>441</v>
      </c>
      <c r="D281" s="237" t="s">
        <v>177</v>
      </c>
      <c r="E281" s="238">
        <v>1.8</v>
      </c>
      <c r="F281" s="239"/>
      <c r="G281" s="240">
        <f>ROUND(E281*F281,2)</f>
        <v>0</v>
      </c>
      <c r="H281" s="239"/>
      <c r="I281" s="240">
        <f>ROUND(E281*H281,2)</f>
        <v>0</v>
      </c>
      <c r="J281" s="239"/>
      <c r="K281" s="240">
        <f>ROUND(E281*J281,2)</f>
        <v>0</v>
      </c>
      <c r="L281" s="240">
        <v>21</v>
      </c>
      <c r="M281" s="240">
        <f>G281*(1+L281/100)</f>
        <v>0</v>
      </c>
      <c r="N281" s="238">
        <v>6.1999999999999998E-3</v>
      </c>
      <c r="O281" s="238">
        <f>ROUND(E281*N281,2)</f>
        <v>0.01</v>
      </c>
      <c r="P281" s="238">
        <v>0</v>
      </c>
      <c r="Q281" s="238">
        <f>ROUND(E281*P281,2)</f>
        <v>0</v>
      </c>
      <c r="R281" s="240"/>
      <c r="S281" s="240" t="s">
        <v>146</v>
      </c>
      <c r="T281" s="241" t="s">
        <v>134</v>
      </c>
      <c r="U281" s="223">
        <v>1</v>
      </c>
      <c r="V281" s="223">
        <f>ROUND(E281*U281,2)</f>
        <v>1.8</v>
      </c>
      <c r="W281" s="223"/>
      <c r="X281" s="223" t="s">
        <v>135</v>
      </c>
      <c r="Y281" s="223" t="s">
        <v>136</v>
      </c>
      <c r="Z281" s="212"/>
      <c r="AA281" s="212"/>
      <c r="AB281" s="212"/>
      <c r="AC281" s="212"/>
      <c r="AD281" s="212"/>
      <c r="AE281" s="212"/>
      <c r="AF281" s="212"/>
      <c r="AG281" s="212" t="s">
        <v>137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2" x14ac:dyDescent="0.2">
      <c r="A282" s="219"/>
      <c r="B282" s="220"/>
      <c r="C282" s="263" t="s">
        <v>442</v>
      </c>
      <c r="D282" s="254"/>
      <c r="E282" s="254"/>
      <c r="F282" s="254"/>
      <c r="G282" s="254"/>
      <c r="H282" s="223"/>
      <c r="I282" s="223"/>
      <c r="J282" s="223"/>
      <c r="K282" s="223"/>
      <c r="L282" s="223"/>
      <c r="M282" s="223"/>
      <c r="N282" s="222"/>
      <c r="O282" s="222"/>
      <c r="P282" s="222"/>
      <c r="Q282" s="222"/>
      <c r="R282" s="223"/>
      <c r="S282" s="223"/>
      <c r="T282" s="223"/>
      <c r="U282" s="223"/>
      <c r="V282" s="223"/>
      <c r="W282" s="223"/>
      <c r="X282" s="223"/>
      <c r="Y282" s="223"/>
      <c r="Z282" s="212"/>
      <c r="AA282" s="212"/>
      <c r="AB282" s="212"/>
      <c r="AC282" s="212"/>
      <c r="AD282" s="212"/>
      <c r="AE282" s="212"/>
      <c r="AF282" s="212"/>
      <c r="AG282" s="212" t="s">
        <v>167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2" x14ac:dyDescent="0.2">
      <c r="A283" s="219"/>
      <c r="B283" s="220"/>
      <c r="C283" s="258" t="s">
        <v>443</v>
      </c>
      <c r="D283" s="225"/>
      <c r="E283" s="226">
        <v>1.8</v>
      </c>
      <c r="F283" s="223"/>
      <c r="G283" s="223"/>
      <c r="H283" s="223"/>
      <c r="I283" s="223"/>
      <c r="J283" s="223"/>
      <c r="K283" s="223"/>
      <c r="L283" s="223"/>
      <c r="M283" s="223"/>
      <c r="N283" s="222"/>
      <c r="O283" s="222"/>
      <c r="P283" s="222"/>
      <c r="Q283" s="222"/>
      <c r="R283" s="223"/>
      <c r="S283" s="223"/>
      <c r="T283" s="223"/>
      <c r="U283" s="223"/>
      <c r="V283" s="223"/>
      <c r="W283" s="223"/>
      <c r="X283" s="223"/>
      <c r="Y283" s="223"/>
      <c r="Z283" s="212"/>
      <c r="AA283" s="212"/>
      <c r="AB283" s="212"/>
      <c r="AC283" s="212"/>
      <c r="AD283" s="212"/>
      <c r="AE283" s="212"/>
      <c r="AF283" s="212"/>
      <c r="AG283" s="212" t="s">
        <v>141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19">
        <v>90</v>
      </c>
      <c r="B284" s="220" t="s">
        <v>444</v>
      </c>
      <c r="C284" s="261" t="s">
        <v>445</v>
      </c>
      <c r="D284" s="221" t="s">
        <v>0</v>
      </c>
      <c r="E284" s="252"/>
      <c r="F284" s="224"/>
      <c r="G284" s="223">
        <f>ROUND(E284*F284,2)</f>
        <v>0</v>
      </c>
      <c r="H284" s="224"/>
      <c r="I284" s="223">
        <f>ROUND(E284*H284,2)</f>
        <v>0</v>
      </c>
      <c r="J284" s="224"/>
      <c r="K284" s="223">
        <f>ROUND(E284*J284,2)</f>
        <v>0</v>
      </c>
      <c r="L284" s="223">
        <v>21</v>
      </c>
      <c r="M284" s="223">
        <f>G284*(1+L284/100)</f>
        <v>0</v>
      </c>
      <c r="N284" s="222">
        <v>0</v>
      </c>
      <c r="O284" s="222">
        <f>ROUND(E284*N284,2)</f>
        <v>0</v>
      </c>
      <c r="P284" s="222">
        <v>0</v>
      </c>
      <c r="Q284" s="222">
        <f>ROUND(E284*P284,2)</f>
        <v>0</v>
      </c>
      <c r="R284" s="223" t="s">
        <v>345</v>
      </c>
      <c r="S284" s="223" t="s">
        <v>134</v>
      </c>
      <c r="T284" s="223" t="s">
        <v>134</v>
      </c>
      <c r="U284" s="223">
        <v>0</v>
      </c>
      <c r="V284" s="223">
        <f>ROUND(E284*U284,2)</f>
        <v>0</v>
      </c>
      <c r="W284" s="223"/>
      <c r="X284" s="223" t="s">
        <v>229</v>
      </c>
      <c r="Y284" s="223" t="s">
        <v>136</v>
      </c>
      <c r="Z284" s="212"/>
      <c r="AA284" s="212"/>
      <c r="AB284" s="212"/>
      <c r="AC284" s="212"/>
      <c r="AD284" s="212"/>
      <c r="AE284" s="212"/>
      <c r="AF284" s="212"/>
      <c r="AG284" s="212" t="s">
        <v>230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2" x14ac:dyDescent="0.2">
      <c r="A285" s="219"/>
      <c r="B285" s="220"/>
      <c r="C285" s="262" t="s">
        <v>342</v>
      </c>
      <c r="D285" s="253"/>
      <c r="E285" s="253"/>
      <c r="F285" s="253"/>
      <c r="G285" s="253"/>
      <c r="H285" s="223"/>
      <c r="I285" s="223"/>
      <c r="J285" s="223"/>
      <c r="K285" s="223"/>
      <c r="L285" s="223"/>
      <c r="M285" s="223"/>
      <c r="N285" s="222"/>
      <c r="O285" s="222"/>
      <c r="P285" s="222"/>
      <c r="Q285" s="222"/>
      <c r="R285" s="223"/>
      <c r="S285" s="223"/>
      <c r="T285" s="223"/>
      <c r="U285" s="223"/>
      <c r="V285" s="223"/>
      <c r="W285" s="223"/>
      <c r="X285" s="223"/>
      <c r="Y285" s="223"/>
      <c r="Z285" s="212"/>
      <c r="AA285" s="212"/>
      <c r="AB285" s="212"/>
      <c r="AC285" s="212"/>
      <c r="AD285" s="212"/>
      <c r="AE285" s="212"/>
      <c r="AF285" s="212"/>
      <c r="AG285" s="212" t="s">
        <v>139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x14ac:dyDescent="0.2">
      <c r="A286" s="228" t="s">
        <v>128</v>
      </c>
      <c r="B286" s="229" t="s">
        <v>84</v>
      </c>
      <c r="C286" s="255" t="s">
        <v>85</v>
      </c>
      <c r="D286" s="230"/>
      <c r="E286" s="231"/>
      <c r="F286" s="232"/>
      <c r="G286" s="232">
        <f>SUMIF(AG287:AG305,"&lt;&gt;NOR",G287:G305)</f>
        <v>0</v>
      </c>
      <c r="H286" s="232"/>
      <c r="I286" s="232">
        <f>SUM(I287:I305)</f>
        <v>0</v>
      </c>
      <c r="J286" s="232"/>
      <c r="K286" s="232">
        <f>SUM(K287:K305)</f>
        <v>0</v>
      </c>
      <c r="L286" s="232"/>
      <c r="M286" s="232">
        <f>SUM(M287:M305)</f>
        <v>0</v>
      </c>
      <c r="N286" s="231"/>
      <c r="O286" s="231">
        <f>SUM(O287:O305)</f>
        <v>0.06</v>
      </c>
      <c r="P286" s="231"/>
      <c r="Q286" s="231">
        <f>SUM(Q287:Q305)</f>
        <v>1.97</v>
      </c>
      <c r="R286" s="232"/>
      <c r="S286" s="232"/>
      <c r="T286" s="233"/>
      <c r="U286" s="227"/>
      <c r="V286" s="227">
        <f>SUM(V287:V305)</f>
        <v>58.809999999999995</v>
      </c>
      <c r="W286" s="227"/>
      <c r="X286" s="227"/>
      <c r="Y286" s="227"/>
      <c r="AG286" t="s">
        <v>129</v>
      </c>
    </row>
    <row r="287" spans="1:60" ht="22.5" outlineLevel="1" x14ac:dyDescent="0.2">
      <c r="A287" s="235">
        <v>91</v>
      </c>
      <c r="B287" s="236" t="s">
        <v>446</v>
      </c>
      <c r="C287" s="256" t="s">
        <v>447</v>
      </c>
      <c r="D287" s="237" t="s">
        <v>152</v>
      </c>
      <c r="E287" s="238">
        <v>34.709000000000003</v>
      </c>
      <c r="F287" s="239"/>
      <c r="G287" s="240">
        <f>ROUND(E287*F287,2)</f>
        <v>0</v>
      </c>
      <c r="H287" s="239"/>
      <c r="I287" s="240">
        <f>ROUND(E287*H287,2)</f>
        <v>0</v>
      </c>
      <c r="J287" s="239"/>
      <c r="K287" s="240">
        <f>ROUND(E287*J287,2)</f>
        <v>0</v>
      </c>
      <c r="L287" s="240">
        <v>21</v>
      </c>
      <c r="M287" s="240">
        <f>G287*(1+L287/100)</f>
        <v>0</v>
      </c>
      <c r="N287" s="238">
        <v>0</v>
      </c>
      <c r="O287" s="238">
        <f>ROUND(E287*N287,2)</f>
        <v>0</v>
      </c>
      <c r="P287" s="238">
        <v>0</v>
      </c>
      <c r="Q287" s="238">
        <f>ROUND(E287*P287,2)</f>
        <v>0</v>
      </c>
      <c r="R287" s="240" t="s">
        <v>448</v>
      </c>
      <c r="S287" s="240" t="s">
        <v>134</v>
      </c>
      <c r="T287" s="241" t="s">
        <v>134</v>
      </c>
      <c r="U287" s="223">
        <v>9.9000000000000005E-2</v>
      </c>
      <c r="V287" s="223">
        <f>ROUND(E287*U287,2)</f>
        <v>3.44</v>
      </c>
      <c r="W287" s="223"/>
      <c r="X287" s="223" t="s">
        <v>135</v>
      </c>
      <c r="Y287" s="223" t="s">
        <v>136</v>
      </c>
      <c r="Z287" s="212"/>
      <c r="AA287" s="212"/>
      <c r="AB287" s="212"/>
      <c r="AC287" s="212"/>
      <c r="AD287" s="212"/>
      <c r="AE287" s="212"/>
      <c r="AF287" s="212"/>
      <c r="AG287" s="212" t="s">
        <v>137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2" x14ac:dyDescent="0.2">
      <c r="A288" s="219"/>
      <c r="B288" s="220"/>
      <c r="C288" s="258" t="s">
        <v>235</v>
      </c>
      <c r="D288" s="225"/>
      <c r="E288" s="226">
        <v>34.709000000000003</v>
      </c>
      <c r="F288" s="223"/>
      <c r="G288" s="223"/>
      <c r="H288" s="223"/>
      <c r="I288" s="223"/>
      <c r="J288" s="223"/>
      <c r="K288" s="223"/>
      <c r="L288" s="223"/>
      <c r="M288" s="223"/>
      <c r="N288" s="222"/>
      <c r="O288" s="222"/>
      <c r="P288" s="222"/>
      <c r="Q288" s="222"/>
      <c r="R288" s="223"/>
      <c r="S288" s="223"/>
      <c r="T288" s="223"/>
      <c r="U288" s="223"/>
      <c r="V288" s="223"/>
      <c r="W288" s="223"/>
      <c r="X288" s="223"/>
      <c r="Y288" s="223"/>
      <c r="Z288" s="212"/>
      <c r="AA288" s="212"/>
      <c r="AB288" s="212"/>
      <c r="AC288" s="212"/>
      <c r="AD288" s="212"/>
      <c r="AE288" s="212"/>
      <c r="AF288" s="212"/>
      <c r="AG288" s="212" t="s">
        <v>141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ht="22.5" outlineLevel="1" x14ac:dyDescent="0.2">
      <c r="A289" s="235">
        <v>92</v>
      </c>
      <c r="B289" s="236" t="s">
        <v>449</v>
      </c>
      <c r="C289" s="256" t="s">
        <v>450</v>
      </c>
      <c r="D289" s="237" t="s">
        <v>152</v>
      </c>
      <c r="E289" s="238">
        <v>140.75899999999999</v>
      </c>
      <c r="F289" s="239"/>
      <c r="G289" s="240">
        <f>ROUND(E289*F289,2)</f>
        <v>0</v>
      </c>
      <c r="H289" s="239"/>
      <c r="I289" s="240">
        <f>ROUND(E289*H289,2)</f>
        <v>0</v>
      </c>
      <c r="J289" s="239"/>
      <c r="K289" s="240">
        <f>ROUND(E289*J289,2)</f>
        <v>0</v>
      </c>
      <c r="L289" s="240">
        <v>21</v>
      </c>
      <c r="M289" s="240">
        <f>G289*(1+L289/100)</f>
        <v>0</v>
      </c>
      <c r="N289" s="238">
        <v>0</v>
      </c>
      <c r="O289" s="238">
        <f>ROUND(E289*N289,2)</f>
        <v>0</v>
      </c>
      <c r="P289" s="238">
        <v>1.4E-2</v>
      </c>
      <c r="Q289" s="238">
        <f>ROUND(E289*P289,2)</f>
        <v>1.97</v>
      </c>
      <c r="R289" s="240" t="s">
        <v>448</v>
      </c>
      <c r="S289" s="240" t="s">
        <v>134</v>
      </c>
      <c r="T289" s="241" t="s">
        <v>134</v>
      </c>
      <c r="U289" s="223">
        <v>0.28999999999999998</v>
      </c>
      <c r="V289" s="223">
        <f>ROUND(E289*U289,2)</f>
        <v>40.82</v>
      </c>
      <c r="W289" s="223"/>
      <c r="X289" s="223" t="s">
        <v>135</v>
      </c>
      <c r="Y289" s="223" t="s">
        <v>136</v>
      </c>
      <c r="Z289" s="212"/>
      <c r="AA289" s="212"/>
      <c r="AB289" s="212"/>
      <c r="AC289" s="212"/>
      <c r="AD289" s="212"/>
      <c r="AE289" s="212"/>
      <c r="AF289" s="212"/>
      <c r="AG289" s="212" t="s">
        <v>137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ht="22.5" outlineLevel="2" x14ac:dyDescent="0.2">
      <c r="A290" s="219"/>
      <c r="B290" s="220"/>
      <c r="C290" s="263" t="s">
        <v>583</v>
      </c>
      <c r="D290" s="254"/>
      <c r="E290" s="254"/>
      <c r="F290" s="254"/>
      <c r="G290" s="254"/>
      <c r="H290" s="223"/>
      <c r="I290" s="223"/>
      <c r="J290" s="223"/>
      <c r="K290" s="223"/>
      <c r="L290" s="223"/>
      <c r="M290" s="223"/>
      <c r="N290" s="222"/>
      <c r="O290" s="222"/>
      <c r="P290" s="222"/>
      <c r="Q290" s="222"/>
      <c r="R290" s="223"/>
      <c r="S290" s="223"/>
      <c r="T290" s="223"/>
      <c r="U290" s="223"/>
      <c r="V290" s="223"/>
      <c r="W290" s="223"/>
      <c r="X290" s="223"/>
      <c r="Y290" s="223"/>
      <c r="Z290" s="212"/>
      <c r="AA290" s="212"/>
      <c r="AB290" s="212"/>
      <c r="AC290" s="212"/>
      <c r="AD290" s="212"/>
      <c r="AE290" s="212"/>
      <c r="AF290" s="212"/>
      <c r="AG290" s="212" t="s">
        <v>167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51" t="str">
        <f>C290</f>
        <v>V položce započteny i náklady na ochranné pomůcky ( respirátory, ochranné obleky, speciální obaly, pásky a nálepky určené k likvidaci materiálu s obsahem azbestu,</v>
      </c>
      <c r="BB290" s="212"/>
      <c r="BC290" s="212"/>
      <c r="BD290" s="212"/>
      <c r="BE290" s="212"/>
      <c r="BF290" s="212"/>
      <c r="BG290" s="212"/>
      <c r="BH290" s="212"/>
    </row>
    <row r="291" spans="1:60" outlineLevel="3" x14ac:dyDescent="0.2">
      <c r="A291" s="219"/>
      <c r="B291" s="220"/>
      <c r="C291" s="260" t="s">
        <v>451</v>
      </c>
      <c r="D291" s="250"/>
      <c r="E291" s="250"/>
      <c r="F291" s="250"/>
      <c r="G291" s="250"/>
      <c r="H291" s="223"/>
      <c r="I291" s="223"/>
      <c r="J291" s="223"/>
      <c r="K291" s="223"/>
      <c r="L291" s="223"/>
      <c r="M291" s="223"/>
      <c r="N291" s="222"/>
      <c r="O291" s="222"/>
      <c r="P291" s="222"/>
      <c r="Q291" s="222"/>
      <c r="R291" s="223"/>
      <c r="S291" s="223"/>
      <c r="T291" s="223"/>
      <c r="U291" s="223"/>
      <c r="V291" s="223"/>
      <c r="W291" s="223"/>
      <c r="X291" s="223"/>
      <c r="Y291" s="223"/>
      <c r="Z291" s="212"/>
      <c r="AA291" s="212"/>
      <c r="AB291" s="212"/>
      <c r="AC291" s="212"/>
      <c r="AD291" s="212"/>
      <c r="AE291" s="212"/>
      <c r="AF291" s="212"/>
      <c r="AG291" s="212" t="s">
        <v>167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2" x14ac:dyDescent="0.2">
      <c r="A292" s="219"/>
      <c r="B292" s="220"/>
      <c r="C292" s="258" t="s">
        <v>235</v>
      </c>
      <c r="D292" s="225"/>
      <c r="E292" s="226">
        <v>34.709000000000003</v>
      </c>
      <c r="F292" s="223"/>
      <c r="G292" s="223"/>
      <c r="H292" s="223"/>
      <c r="I292" s="223"/>
      <c r="J292" s="223"/>
      <c r="K292" s="223"/>
      <c r="L292" s="223"/>
      <c r="M292" s="223"/>
      <c r="N292" s="222"/>
      <c r="O292" s="222"/>
      <c r="P292" s="222"/>
      <c r="Q292" s="222"/>
      <c r="R292" s="223"/>
      <c r="S292" s="223"/>
      <c r="T292" s="223"/>
      <c r="U292" s="223"/>
      <c r="V292" s="223"/>
      <c r="W292" s="223"/>
      <c r="X292" s="223"/>
      <c r="Y292" s="223"/>
      <c r="Z292" s="212"/>
      <c r="AA292" s="212"/>
      <c r="AB292" s="212"/>
      <c r="AC292" s="212"/>
      <c r="AD292" s="212"/>
      <c r="AE292" s="212"/>
      <c r="AF292" s="212"/>
      <c r="AG292" s="212" t="s">
        <v>141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3" x14ac:dyDescent="0.2">
      <c r="A293" s="219"/>
      <c r="B293" s="220"/>
      <c r="C293" s="258" t="s">
        <v>237</v>
      </c>
      <c r="D293" s="225"/>
      <c r="E293" s="226">
        <v>106.05</v>
      </c>
      <c r="F293" s="223"/>
      <c r="G293" s="223"/>
      <c r="H293" s="223"/>
      <c r="I293" s="223"/>
      <c r="J293" s="223"/>
      <c r="K293" s="223"/>
      <c r="L293" s="223"/>
      <c r="M293" s="223"/>
      <c r="N293" s="222"/>
      <c r="O293" s="222"/>
      <c r="P293" s="222"/>
      <c r="Q293" s="222"/>
      <c r="R293" s="223"/>
      <c r="S293" s="223"/>
      <c r="T293" s="223"/>
      <c r="U293" s="223"/>
      <c r="V293" s="223"/>
      <c r="W293" s="223"/>
      <c r="X293" s="223"/>
      <c r="Y293" s="223"/>
      <c r="Z293" s="212"/>
      <c r="AA293" s="212"/>
      <c r="AB293" s="212"/>
      <c r="AC293" s="212"/>
      <c r="AD293" s="212"/>
      <c r="AE293" s="212"/>
      <c r="AF293" s="212"/>
      <c r="AG293" s="212" t="s">
        <v>141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">
      <c r="A294" s="235">
        <v>93</v>
      </c>
      <c r="B294" s="236" t="s">
        <v>452</v>
      </c>
      <c r="C294" s="256" t="s">
        <v>453</v>
      </c>
      <c r="D294" s="237" t="s">
        <v>152</v>
      </c>
      <c r="E294" s="238">
        <v>123.4926</v>
      </c>
      <c r="F294" s="239"/>
      <c r="G294" s="240">
        <f>ROUND(E294*F294,2)</f>
        <v>0</v>
      </c>
      <c r="H294" s="239"/>
      <c r="I294" s="240">
        <f>ROUND(E294*H294,2)</f>
        <v>0</v>
      </c>
      <c r="J294" s="239"/>
      <c r="K294" s="240">
        <f>ROUND(E294*J294,2)</f>
        <v>0</v>
      </c>
      <c r="L294" s="240">
        <v>21</v>
      </c>
      <c r="M294" s="240">
        <f>G294*(1+L294/100)</f>
        <v>0</v>
      </c>
      <c r="N294" s="238">
        <v>1.0000000000000001E-5</v>
      </c>
      <c r="O294" s="238">
        <f>ROUND(E294*N294,2)</f>
        <v>0</v>
      </c>
      <c r="P294" s="238">
        <v>0</v>
      </c>
      <c r="Q294" s="238">
        <f>ROUND(E294*P294,2)</f>
        <v>0</v>
      </c>
      <c r="R294" s="240" t="s">
        <v>448</v>
      </c>
      <c r="S294" s="240" t="s">
        <v>134</v>
      </c>
      <c r="T294" s="241" t="s">
        <v>134</v>
      </c>
      <c r="U294" s="223">
        <v>0.09</v>
      </c>
      <c r="V294" s="223">
        <f>ROUND(E294*U294,2)</f>
        <v>11.11</v>
      </c>
      <c r="W294" s="223"/>
      <c r="X294" s="223" t="s">
        <v>135</v>
      </c>
      <c r="Y294" s="223" t="s">
        <v>136</v>
      </c>
      <c r="Z294" s="212"/>
      <c r="AA294" s="212"/>
      <c r="AB294" s="212"/>
      <c r="AC294" s="212"/>
      <c r="AD294" s="212"/>
      <c r="AE294" s="212"/>
      <c r="AF294" s="212"/>
      <c r="AG294" s="212" t="s">
        <v>137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2" x14ac:dyDescent="0.2">
      <c r="A295" s="219"/>
      <c r="B295" s="220"/>
      <c r="C295" s="263" t="s">
        <v>391</v>
      </c>
      <c r="D295" s="254"/>
      <c r="E295" s="254"/>
      <c r="F295" s="254"/>
      <c r="G295" s="254"/>
      <c r="H295" s="223"/>
      <c r="I295" s="223"/>
      <c r="J295" s="223"/>
      <c r="K295" s="223"/>
      <c r="L295" s="223"/>
      <c r="M295" s="223"/>
      <c r="N295" s="222"/>
      <c r="O295" s="222"/>
      <c r="P295" s="222"/>
      <c r="Q295" s="222"/>
      <c r="R295" s="223"/>
      <c r="S295" s="223"/>
      <c r="T295" s="223"/>
      <c r="U295" s="223"/>
      <c r="V295" s="223"/>
      <c r="W295" s="223"/>
      <c r="X295" s="223"/>
      <c r="Y295" s="223"/>
      <c r="Z295" s="212"/>
      <c r="AA295" s="212"/>
      <c r="AB295" s="212"/>
      <c r="AC295" s="212"/>
      <c r="AD295" s="212"/>
      <c r="AE295" s="212"/>
      <c r="AF295" s="212"/>
      <c r="AG295" s="212" t="s">
        <v>167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2" x14ac:dyDescent="0.2">
      <c r="A296" s="219"/>
      <c r="B296" s="220"/>
      <c r="C296" s="258" t="s">
        <v>454</v>
      </c>
      <c r="D296" s="225"/>
      <c r="E296" s="226">
        <v>6.8376000000000001</v>
      </c>
      <c r="F296" s="223"/>
      <c r="G296" s="223"/>
      <c r="H296" s="223"/>
      <c r="I296" s="223"/>
      <c r="J296" s="223"/>
      <c r="K296" s="223"/>
      <c r="L296" s="223"/>
      <c r="M296" s="223"/>
      <c r="N296" s="222"/>
      <c r="O296" s="222"/>
      <c r="P296" s="222"/>
      <c r="Q296" s="222"/>
      <c r="R296" s="223"/>
      <c r="S296" s="223"/>
      <c r="T296" s="223"/>
      <c r="U296" s="223"/>
      <c r="V296" s="223"/>
      <c r="W296" s="223"/>
      <c r="X296" s="223"/>
      <c r="Y296" s="223"/>
      <c r="Z296" s="212"/>
      <c r="AA296" s="212"/>
      <c r="AB296" s="212"/>
      <c r="AC296" s="212"/>
      <c r="AD296" s="212"/>
      <c r="AE296" s="212"/>
      <c r="AF296" s="212"/>
      <c r="AG296" s="212" t="s">
        <v>141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3" x14ac:dyDescent="0.2">
      <c r="A297" s="219"/>
      <c r="B297" s="220"/>
      <c r="C297" s="258" t="s">
        <v>455</v>
      </c>
      <c r="D297" s="225"/>
      <c r="E297" s="226">
        <v>116.655</v>
      </c>
      <c r="F297" s="223"/>
      <c r="G297" s="223"/>
      <c r="H297" s="223"/>
      <c r="I297" s="223"/>
      <c r="J297" s="223"/>
      <c r="K297" s="223"/>
      <c r="L297" s="223"/>
      <c r="M297" s="223"/>
      <c r="N297" s="222"/>
      <c r="O297" s="222"/>
      <c r="P297" s="222"/>
      <c r="Q297" s="222"/>
      <c r="R297" s="223"/>
      <c r="S297" s="223"/>
      <c r="T297" s="223"/>
      <c r="U297" s="223"/>
      <c r="V297" s="223"/>
      <c r="W297" s="223"/>
      <c r="X297" s="223"/>
      <c r="Y297" s="223"/>
      <c r="Z297" s="212"/>
      <c r="AA297" s="212"/>
      <c r="AB297" s="212"/>
      <c r="AC297" s="212"/>
      <c r="AD297" s="212"/>
      <c r="AE297" s="212"/>
      <c r="AF297" s="212"/>
      <c r="AG297" s="212" t="s">
        <v>141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ht="22.5" outlineLevel="1" x14ac:dyDescent="0.2">
      <c r="A298" s="235">
        <v>94</v>
      </c>
      <c r="B298" s="236" t="s">
        <v>456</v>
      </c>
      <c r="C298" s="256" t="s">
        <v>457</v>
      </c>
      <c r="D298" s="237" t="s">
        <v>152</v>
      </c>
      <c r="E298" s="238">
        <v>38.179900000000004</v>
      </c>
      <c r="F298" s="239"/>
      <c r="G298" s="240">
        <f>ROUND(E298*F298,2)</f>
        <v>0</v>
      </c>
      <c r="H298" s="239"/>
      <c r="I298" s="240">
        <f>ROUND(E298*H298,2)</f>
        <v>0</v>
      </c>
      <c r="J298" s="239"/>
      <c r="K298" s="240">
        <f>ROUND(E298*J298,2)</f>
        <v>0</v>
      </c>
      <c r="L298" s="240">
        <v>21</v>
      </c>
      <c r="M298" s="240">
        <f>G298*(1+L298/100)</f>
        <v>0</v>
      </c>
      <c r="N298" s="238">
        <v>6.0999999999999997E-4</v>
      </c>
      <c r="O298" s="238">
        <f>ROUND(E298*N298,2)</f>
        <v>0.02</v>
      </c>
      <c r="P298" s="238">
        <v>0</v>
      </c>
      <c r="Q298" s="238">
        <f>ROUND(E298*P298,2)</f>
        <v>0</v>
      </c>
      <c r="R298" s="240" t="s">
        <v>448</v>
      </c>
      <c r="S298" s="240" t="s">
        <v>134</v>
      </c>
      <c r="T298" s="241" t="s">
        <v>134</v>
      </c>
      <c r="U298" s="223">
        <v>0.09</v>
      </c>
      <c r="V298" s="223">
        <f>ROUND(E298*U298,2)</f>
        <v>3.44</v>
      </c>
      <c r="W298" s="223"/>
      <c r="X298" s="223" t="s">
        <v>135</v>
      </c>
      <c r="Y298" s="223" t="s">
        <v>136</v>
      </c>
      <c r="Z298" s="212"/>
      <c r="AA298" s="212"/>
      <c r="AB298" s="212"/>
      <c r="AC298" s="212"/>
      <c r="AD298" s="212"/>
      <c r="AE298" s="212"/>
      <c r="AF298" s="212"/>
      <c r="AG298" s="212" t="s">
        <v>137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2" x14ac:dyDescent="0.2">
      <c r="A299" s="219"/>
      <c r="B299" s="220"/>
      <c r="C299" s="263" t="s">
        <v>458</v>
      </c>
      <c r="D299" s="254"/>
      <c r="E299" s="254"/>
      <c r="F299" s="254"/>
      <c r="G299" s="254"/>
      <c r="H299" s="223"/>
      <c r="I299" s="223"/>
      <c r="J299" s="223"/>
      <c r="K299" s="223"/>
      <c r="L299" s="223"/>
      <c r="M299" s="223"/>
      <c r="N299" s="222"/>
      <c r="O299" s="222"/>
      <c r="P299" s="222"/>
      <c r="Q299" s="222"/>
      <c r="R299" s="223"/>
      <c r="S299" s="223"/>
      <c r="T299" s="223"/>
      <c r="U299" s="223"/>
      <c r="V299" s="223"/>
      <c r="W299" s="223"/>
      <c r="X299" s="223"/>
      <c r="Y299" s="223"/>
      <c r="Z299" s="212"/>
      <c r="AA299" s="212"/>
      <c r="AB299" s="212"/>
      <c r="AC299" s="212"/>
      <c r="AD299" s="212"/>
      <c r="AE299" s="212"/>
      <c r="AF299" s="212"/>
      <c r="AG299" s="212" t="s">
        <v>167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3" x14ac:dyDescent="0.2">
      <c r="A300" s="219"/>
      <c r="B300" s="220"/>
      <c r="C300" s="260" t="s">
        <v>459</v>
      </c>
      <c r="D300" s="250"/>
      <c r="E300" s="250"/>
      <c r="F300" s="250"/>
      <c r="G300" s="250"/>
      <c r="H300" s="223"/>
      <c r="I300" s="223"/>
      <c r="J300" s="223"/>
      <c r="K300" s="223"/>
      <c r="L300" s="223"/>
      <c r="M300" s="223"/>
      <c r="N300" s="222"/>
      <c r="O300" s="222"/>
      <c r="P300" s="222"/>
      <c r="Q300" s="222"/>
      <c r="R300" s="223"/>
      <c r="S300" s="223"/>
      <c r="T300" s="223"/>
      <c r="U300" s="223"/>
      <c r="V300" s="223"/>
      <c r="W300" s="223"/>
      <c r="X300" s="223"/>
      <c r="Y300" s="223"/>
      <c r="Z300" s="212"/>
      <c r="AA300" s="212"/>
      <c r="AB300" s="212"/>
      <c r="AC300" s="212"/>
      <c r="AD300" s="212"/>
      <c r="AE300" s="212"/>
      <c r="AF300" s="212"/>
      <c r="AG300" s="212" t="s">
        <v>167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2" x14ac:dyDescent="0.2">
      <c r="A301" s="219"/>
      <c r="B301" s="220"/>
      <c r="C301" s="258" t="s">
        <v>460</v>
      </c>
      <c r="D301" s="225"/>
      <c r="E301" s="226">
        <v>38.179900000000004</v>
      </c>
      <c r="F301" s="223"/>
      <c r="G301" s="223"/>
      <c r="H301" s="223"/>
      <c r="I301" s="223"/>
      <c r="J301" s="223"/>
      <c r="K301" s="223"/>
      <c r="L301" s="223"/>
      <c r="M301" s="223"/>
      <c r="N301" s="222"/>
      <c r="O301" s="222"/>
      <c r="P301" s="222"/>
      <c r="Q301" s="222"/>
      <c r="R301" s="223"/>
      <c r="S301" s="223"/>
      <c r="T301" s="223"/>
      <c r="U301" s="223"/>
      <c r="V301" s="223"/>
      <c r="W301" s="223"/>
      <c r="X301" s="223"/>
      <c r="Y301" s="223"/>
      <c r="Z301" s="212"/>
      <c r="AA301" s="212"/>
      <c r="AB301" s="212"/>
      <c r="AC301" s="212"/>
      <c r="AD301" s="212"/>
      <c r="AE301" s="212"/>
      <c r="AF301" s="212"/>
      <c r="AG301" s="212" t="s">
        <v>141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ht="22.5" outlineLevel="1" x14ac:dyDescent="0.2">
      <c r="A302" s="235">
        <v>95</v>
      </c>
      <c r="B302" s="236" t="s">
        <v>461</v>
      </c>
      <c r="C302" s="256" t="s">
        <v>462</v>
      </c>
      <c r="D302" s="237" t="s">
        <v>152</v>
      </c>
      <c r="E302" s="238">
        <v>129.66722999999999</v>
      </c>
      <c r="F302" s="239"/>
      <c r="G302" s="240">
        <f>ROUND(E302*F302,2)</f>
        <v>0</v>
      </c>
      <c r="H302" s="239"/>
      <c r="I302" s="240">
        <f>ROUND(E302*H302,2)</f>
        <v>0</v>
      </c>
      <c r="J302" s="239"/>
      <c r="K302" s="240">
        <f>ROUND(E302*J302,2)</f>
        <v>0</v>
      </c>
      <c r="L302" s="240">
        <v>21</v>
      </c>
      <c r="M302" s="240">
        <f>G302*(1+L302/100)</f>
        <v>0</v>
      </c>
      <c r="N302" s="238">
        <v>2.7E-4</v>
      </c>
      <c r="O302" s="238">
        <f>ROUND(E302*N302,2)</f>
        <v>0.04</v>
      </c>
      <c r="P302" s="238">
        <v>0</v>
      </c>
      <c r="Q302" s="238">
        <f>ROUND(E302*P302,2)</f>
        <v>0</v>
      </c>
      <c r="R302" s="240" t="s">
        <v>463</v>
      </c>
      <c r="S302" s="240" t="s">
        <v>134</v>
      </c>
      <c r="T302" s="241" t="s">
        <v>134</v>
      </c>
      <c r="U302" s="223">
        <v>0</v>
      </c>
      <c r="V302" s="223">
        <f>ROUND(E302*U302,2)</f>
        <v>0</v>
      </c>
      <c r="W302" s="223"/>
      <c r="X302" s="223" t="s">
        <v>338</v>
      </c>
      <c r="Y302" s="223" t="s">
        <v>136</v>
      </c>
      <c r="Z302" s="212"/>
      <c r="AA302" s="212"/>
      <c r="AB302" s="212"/>
      <c r="AC302" s="212"/>
      <c r="AD302" s="212"/>
      <c r="AE302" s="212"/>
      <c r="AF302" s="212"/>
      <c r="AG302" s="212" t="s">
        <v>339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2" x14ac:dyDescent="0.2">
      <c r="A303" s="219"/>
      <c r="B303" s="220"/>
      <c r="C303" s="258" t="s">
        <v>464</v>
      </c>
      <c r="D303" s="225"/>
      <c r="E303" s="226">
        <v>129.66722999999999</v>
      </c>
      <c r="F303" s="223"/>
      <c r="G303" s="223"/>
      <c r="H303" s="223"/>
      <c r="I303" s="223"/>
      <c r="J303" s="223"/>
      <c r="K303" s="223"/>
      <c r="L303" s="223"/>
      <c r="M303" s="223"/>
      <c r="N303" s="222"/>
      <c r="O303" s="222"/>
      <c r="P303" s="222"/>
      <c r="Q303" s="222"/>
      <c r="R303" s="223"/>
      <c r="S303" s="223"/>
      <c r="T303" s="223"/>
      <c r="U303" s="223"/>
      <c r="V303" s="223"/>
      <c r="W303" s="223"/>
      <c r="X303" s="223"/>
      <c r="Y303" s="223"/>
      <c r="Z303" s="212"/>
      <c r="AA303" s="212"/>
      <c r="AB303" s="212"/>
      <c r="AC303" s="212"/>
      <c r="AD303" s="212"/>
      <c r="AE303" s="212"/>
      <c r="AF303" s="212"/>
      <c r="AG303" s="212" t="s">
        <v>141</v>
      </c>
      <c r="AH303" s="212">
        <v>5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19">
        <v>96</v>
      </c>
      <c r="B304" s="220" t="s">
        <v>465</v>
      </c>
      <c r="C304" s="261" t="s">
        <v>466</v>
      </c>
      <c r="D304" s="221" t="s">
        <v>0</v>
      </c>
      <c r="E304" s="252"/>
      <c r="F304" s="224"/>
      <c r="G304" s="223">
        <f>ROUND(E304*F304,2)</f>
        <v>0</v>
      </c>
      <c r="H304" s="224"/>
      <c r="I304" s="223">
        <f>ROUND(E304*H304,2)</f>
        <v>0</v>
      </c>
      <c r="J304" s="224"/>
      <c r="K304" s="223">
        <f>ROUND(E304*J304,2)</f>
        <v>0</v>
      </c>
      <c r="L304" s="223">
        <v>21</v>
      </c>
      <c r="M304" s="223">
        <f>G304*(1+L304/100)</f>
        <v>0</v>
      </c>
      <c r="N304" s="222">
        <v>0</v>
      </c>
      <c r="O304" s="222">
        <f>ROUND(E304*N304,2)</f>
        <v>0</v>
      </c>
      <c r="P304" s="222">
        <v>0</v>
      </c>
      <c r="Q304" s="222">
        <f>ROUND(E304*P304,2)</f>
        <v>0</v>
      </c>
      <c r="R304" s="223" t="s">
        <v>448</v>
      </c>
      <c r="S304" s="223" t="s">
        <v>134</v>
      </c>
      <c r="T304" s="223" t="s">
        <v>134</v>
      </c>
      <c r="U304" s="223">
        <v>2.3E-2</v>
      </c>
      <c r="V304" s="223">
        <f>ROUND(E304*U304,2)</f>
        <v>0</v>
      </c>
      <c r="W304" s="223"/>
      <c r="X304" s="223" t="s">
        <v>229</v>
      </c>
      <c r="Y304" s="223" t="s">
        <v>136</v>
      </c>
      <c r="Z304" s="212"/>
      <c r="AA304" s="212"/>
      <c r="AB304" s="212"/>
      <c r="AC304" s="212"/>
      <c r="AD304" s="212"/>
      <c r="AE304" s="212"/>
      <c r="AF304" s="212"/>
      <c r="AG304" s="212" t="s">
        <v>230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2" x14ac:dyDescent="0.2">
      <c r="A305" s="219"/>
      <c r="B305" s="220"/>
      <c r="C305" s="262" t="s">
        <v>342</v>
      </c>
      <c r="D305" s="253"/>
      <c r="E305" s="253"/>
      <c r="F305" s="253"/>
      <c r="G305" s="253"/>
      <c r="H305" s="223"/>
      <c r="I305" s="223"/>
      <c r="J305" s="223"/>
      <c r="K305" s="223"/>
      <c r="L305" s="223"/>
      <c r="M305" s="223"/>
      <c r="N305" s="222"/>
      <c r="O305" s="222"/>
      <c r="P305" s="222"/>
      <c r="Q305" s="222"/>
      <c r="R305" s="223"/>
      <c r="S305" s="223"/>
      <c r="T305" s="223"/>
      <c r="U305" s="223"/>
      <c r="V305" s="223"/>
      <c r="W305" s="223"/>
      <c r="X305" s="223"/>
      <c r="Y305" s="223"/>
      <c r="Z305" s="212"/>
      <c r="AA305" s="212"/>
      <c r="AB305" s="212"/>
      <c r="AC305" s="212"/>
      <c r="AD305" s="212"/>
      <c r="AE305" s="212"/>
      <c r="AF305" s="212"/>
      <c r="AG305" s="212" t="s">
        <v>139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x14ac:dyDescent="0.2">
      <c r="A306" s="228" t="s">
        <v>128</v>
      </c>
      <c r="B306" s="229" t="s">
        <v>86</v>
      </c>
      <c r="C306" s="255" t="s">
        <v>87</v>
      </c>
      <c r="D306" s="230"/>
      <c r="E306" s="231"/>
      <c r="F306" s="232"/>
      <c r="G306" s="232">
        <f>SUMIF(AG307:AG311,"&lt;&gt;NOR",G307:G311)</f>
        <v>0</v>
      </c>
      <c r="H306" s="232"/>
      <c r="I306" s="232">
        <f>SUM(I307:I311)</f>
        <v>0</v>
      </c>
      <c r="J306" s="232"/>
      <c r="K306" s="232">
        <f>SUM(K307:K311)</f>
        <v>0</v>
      </c>
      <c r="L306" s="232"/>
      <c r="M306" s="232">
        <f>SUM(M307:M311)</f>
        <v>0</v>
      </c>
      <c r="N306" s="231"/>
      <c r="O306" s="231">
        <f>SUM(O307:O311)</f>
        <v>0</v>
      </c>
      <c r="P306" s="231"/>
      <c r="Q306" s="231">
        <f>SUM(Q307:Q311)</f>
        <v>0</v>
      </c>
      <c r="R306" s="232"/>
      <c r="S306" s="232"/>
      <c r="T306" s="233"/>
      <c r="U306" s="227"/>
      <c r="V306" s="227">
        <f>SUM(V307:V311)</f>
        <v>1.4</v>
      </c>
      <c r="W306" s="227"/>
      <c r="X306" s="227"/>
      <c r="Y306" s="227"/>
      <c r="AG306" t="s">
        <v>129</v>
      </c>
    </row>
    <row r="307" spans="1:60" ht="22.5" outlineLevel="1" x14ac:dyDescent="0.2">
      <c r="A307" s="235">
        <v>97</v>
      </c>
      <c r="B307" s="236" t="s">
        <v>467</v>
      </c>
      <c r="C307" s="256" t="s">
        <v>468</v>
      </c>
      <c r="D307" s="237" t="s">
        <v>132</v>
      </c>
      <c r="E307" s="238">
        <v>4</v>
      </c>
      <c r="F307" s="239"/>
      <c r="G307" s="240">
        <f>ROUND(E307*F307,2)</f>
        <v>0</v>
      </c>
      <c r="H307" s="239"/>
      <c r="I307" s="240">
        <f>ROUND(E307*H307,2)</f>
        <v>0</v>
      </c>
      <c r="J307" s="239"/>
      <c r="K307" s="240">
        <f>ROUND(E307*J307,2)</f>
        <v>0</v>
      </c>
      <c r="L307" s="240">
        <v>21</v>
      </c>
      <c r="M307" s="240">
        <f>G307*(1+L307/100)</f>
        <v>0</v>
      </c>
      <c r="N307" s="238">
        <v>1.17E-3</v>
      </c>
      <c r="O307" s="238">
        <f>ROUND(E307*N307,2)</f>
        <v>0</v>
      </c>
      <c r="P307" s="238">
        <v>0</v>
      </c>
      <c r="Q307" s="238">
        <f>ROUND(E307*P307,2)</f>
        <v>0</v>
      </c>
      <c r="R307" s="240" t="s">
        <v>469</v>
      </c>
      <c r="S307" s="240" t="s">
        <v>134</v>
      </c>
      <c r="T307" s="241" t="s">
        <v>134</v>
      </c>
      <c r="U307" s="223">
        <v>0.35099999999999998</v>
      </c>
      <c r="V307" s="223">
        <f>ROUND(E307*U307,2)</f>
        <v>1.4</v>
      </c>
      <c r="W307" s="223"/>
      <c r="X307" s="223" t="s">
        <v>135</v>
      </c>
      <c r="Y307" s="223" t="s">
        <v>136</v>
      </c>
      <c r="Z307" s="212"/>
      <c r="AA307" s="212"/>
      <c r="AB307" s="212"/>
      <c r="AC307" s="212"/>
      <c r="AD307" s="212"/>
      <c r="AE307" s="212"/>
      <c r="AF307" s="212"/>
      <c r="AG307" s="212" t="s">
        <v>137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2" x14ac:dyDescent="0.2">
      <c r="A308" s="219"/>
      <c r="B308" s="220"/>
      <c r="C308" s="258" t="s">
        <v>350</v>
      </c>
      <c r="D308" s="225"/>
      <c r="E308" s="226">
        <v>4</v>
      </c>
      <c r="F308" s="223"/>
      <c r="G308" s="223"/>
      <c r="H308" s="223"/>
      <c r="I308" s="223"/>
      <c r="J308" s="223"/>
      <c r="K308" s="223"/>
      <c r="L308" s="223"/>
      <c r="M308" s="223"/>
      <c r="N308" s="222"/>
      <c r="O308" s="222"/>
      <c r="P308" s="222"/>
      <c r="Q308" s="222"/>
      <c r="R308" s="223"/>
      <c r="S308" s="223"/>
      <c r="T308" s="223"/>
      <c r="U308" s="223"/>
      <c r="V308" s="223"/>
      <c r="W308" s="223"/>
      <c r="X308" s="223"/>
      <c r="Y308" s="223"/>
      <c r="Z308" s="212"/>
      <c r="AA308" s="212"/>
      <c r="AB308" s="212"/>
      <c r="AC308" s="212"/>
      <c r="AD308" s="212"/>
      <c r="AE308" s="212"/>
      <c r="AF308" s="212"/>
      <c r="AG308" s="212" t="s">
        <v>141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ht="22.5" outlineLevel="1" x14ac:dyDescent="0.2">
      <c r="A309" s="235">
        <v>98</v>
      </c>
      <c r="B309" s="236" t="s">
        <v>470</v>
      </c>
      <c r="C309" s="256" t="s">
        <v>471</v>
      </c>
      <c r="D309" s="237" t="s">
        <v>132</v>
      </c>
      <c r="E309" s="238">
        <v>4</v>
      </c>
      <c r="F309" s="239"/>
      <c r="G309" s="240">
        <f>ROUND(E309*F309,2)</f>
        <v>0</v>
      </c>
      <c r="H309" s="239"/>
      <c r="I309" s="240">
        <f>ROUND(E309*H309,2)</f>
        <v>0</v>
      </c>
      <c r="J309" s="239"/>
      <c r="K309" s="240">
        <f>ROUND(E309*J309,2)</f>
        <v>0</v>
      </c>
      <c r="L309" s="240">
        <v>21</v>
      </c>
      <c r="M309" s="240">
        <f>G309*(1+L309/100)</f>
        <v>0</v>
      </c>
      <c r="N309" s="238">
        <v>0</v>
      </c>
      <c r="O309" s="238">
        <f>ROUND(E309*N309,2)</f>
        <v>0</v>
      </c>
      <c r="P309" s="238">
        <v>0</v>
      </c>
      <c r="Q309" s="238">
        <f>ROUND(E309*P309,2)</f>
        <v>0</v>
      </c>
      <c r="R309" s="240"/>
      <c r="S309" s="240" t="s">
        <v>146</v>
      </c>
      <c r="T309" s="241" t="s">
        <v>147</v>
      </c>
      <c r="U309" s="223">
        <v>0</v>
      </c>
      <c r="V309" s="223">
        <f>ROUND(E309*U309,2)</f>
        <v>0</v>
      </c>
      <c r="W309" s="223"/>
      <c r="X309" s="223" t="s">
        <v>338</v>
      </c>
      <c r="Y309" s="223" t="s">
        <v>136</v>
      </c>
      <c r="Z309" s="212"/>
      <c r="AA309" s="212"/>
      <c r="AB309" s="212"/>
      <c r="AC309" s="212"/>
      <c r="AD309" s="212"/>
      <c r="AE309" s="212"/>
      <c r="AF309" s="212"/>
      <c r="AG309" s="212" t="s">
        <v>339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19">
        <v>99</v>
      </c>
      <c r="B310" s="220" t="s">
        <v>472</v>
      </c>
      <c r="C310" s="261" t="s">
        <v>473</v>
      </c>
      <c r="D310" s="221" t="s">
        <v>0</v>
      </c>
      <c r="E310" s="252"/>
      <c r="F310" s="224"/>
      <c r="G310" s="223">
        <f>ROUND(E310*F310,2)</f>
        <v>0</v>
      </c>
      <c r="H310" s="224"/>
      <c r="I310" s="223">
        <f>ROUND(E310*H310,2)</f>
        <v>0</v>
      </c>
      <c r="J310" s="224"/>
      <c r="K310" s="223">
        <f>ROUND(E310*J310,2)</f>
        <v>0</v>
      </c>
      <c r="L310" s="223">
        <v>21</v>
      </c>
      <c r="M310" s="223">
        <f>G310*(1+L310/100)</f>
        <v>0</v>
      </c>
      <c r="N310" s="222">
        <v>0</v>
      </c>
      <c r="O310" s="222">
        <f>ROUND(E310*N310,2)</f>
        <v>0</v>
      </c>
      <c r="P310" s="222">
        <v>0</v>
      </c>
      <c r="Q310" s="222">
        <f>ROUND(E310*P310,2)</f>
        <v>0</v>
      </c>
      <c r="R310" s="223" t="s">
        <v>469</v>
      </c>
      <c r="S310" s="223" t="s">
        <v>134</v>
      </c>
      <c r="T310" s="223" t="s">
        <v>134</v>
      </c>
      <c r="U310" s="223">
        <v>0</v>
      </c>
      <c r="V310" s="223">
        <f>ROUND(E310*U310,2)</f>
        <v>0</v>
      </c>
      <c r="W310" s="223"/>
      <c r="X310" s="223" t="s">
        <v>229</v>
      </c>
      <c r="Y310" s="223" t="s">
        <v>136</v>
      </c>
      <c r="Z310" s="212"/>
      <c r="AA310" s="212"/>
      <c r="AB310" s="212"/>
      <c r="AC310" s="212"/>
      <c r="AD310" s="212"/>
      <c r="AE310" s="212"/>
      <c r="AF310" s="212"/>
      <c r="AG310" s="212" t="s">
        <v>230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2" x14ac:dyDescent="0.2">
      <c r="A311" s="219"/>
      <c r="B311" s="220"/>
      <c r="C311" s="262" t="s">
        <v>342</v>
      </c>
      <c r="D311" s="253"/>
      <c r="E311" s="253"/>
      <c r="F311" s="253"/>
      <c r="G311" s="253"/>
      <c r="H311" s="223"/>
      <c r="I311" s="223"/>
      <c r="J311" s="223"/>
      <c r="K311" s="223"/>
      <c r="L311" s="223"/>
      <c r="M311" s="223"/>
      <c r="N311" s="222"/>
      <c r="O311" s="222"/>
      <c r="P311" s="222"/>
      <c r="Q311" s="222"/>
      <c r="R311" s="223"/>
      <c r="S311" s="223"/>
      <c r="T311" s="223"/>
      <c r="U311" s="223"/>
      <c r="V311" s="223"/>
      <c r="W311" s="223"/>
      <c r="X311" s="223"/>
      <c r="Y311" s="223"/>
      <c r="Z311" s="212"/>
      <c r="AA311" s="212"/>
      <c r="AB311" s="212"/>
      <c r="AC311" s="212"/>
      <c r="AD311" s="212"/>
      <c r="AE311" s="212"/>
      <c r="AF311" s="212"/>
      <c r="AG311" s="212" t="s">
        <v>139</v>
      </c>
      <c r="AH311" s="212"/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x14ac:dyDescent="0.2">
      <c r="A312" s="228" t="s">
        <v>128</v>
      </c>
      <c r="B312" s="229" t="s">
        <v>88</v>
      </c>
      <c r="C312" s="255" t="s">
        <v>89</v>
      </c>
      <c r="D312" s="230"/>
      <c r="E312" s="231"/>
      <c r="F312" s="232"/>
      <c r="G312" s="232">
        <f>SUMIF(AG313:AG317,"&lt;&gt;NOR",G313:G317)</f>
        <v>0</v>
      </c>
      <c r="H312" s="232"/>
      <c r="I312" s="232">
        <f>SUM(I313:I317)</f>
        <v>0</v>
      </c>
      <c r="J312" s="232"/>
      <c r="K312" s="232">
        <f>SUM(K313:K317)</f>
        <v>0</v>
      </c>
      <c r="L312" s="232"/>
      <c r="M312" s="232">
        <f>SUM(M313:M317)</f>
        <v>0</v>
      </c>
      <c r="N312" s="231"/>
      <c r="O312" s="231">
        <f>SUM(O313:O317)</f>
        <v>0</v>
      </c>
      <c r="P312" s="231"/>
      <c r="Q312" s="231">
        <f>SUM(Q313:Q317)</f>
        <v>0</v>
      </c>
      <c r="R312" s="232"/>
      <c r="S312" s="232"/>
      <c r="T312" s="233"/>
      <c r="U312" s="227"/>
      <c r="V312" s="227">
        <f>SUM(V313:V317)</f>
        <v>0</v>
      </c>
      <c r="W312" s="227"/>
      <c r="X312" s="227"/>
      <c r="Y312" s="227"/>
      <c r="AG312" t="s">
        <v>129</v>
      </c>
    </row>
    <row r="313" spans="1:60" outlineLevel="1" x14ac:dyDescent="0.2">
      <c r="A313" s="235">
        <v>100</v>
      </c>
      <c r="B313" s="236" t="s">
        <v>474</v>
      </c>
      <c r="C313" s="256" t="s">
        <v>475</v>
      </c>
      <c r="D313" s="237" t="s">
        <v>177</v>
      </c>
      <c r="E313" s="238">
        <v>2.5</v>
      </c>
      <c r="F313" s="239"/>
      <c r="G313" s="240">
        <f>ROUND(E313*F313,2)</f>
        <v>0</v>
      </c>
      <c r="H313" s="239"/>
      <c r="I313" s="240">
        <f>ROUND(E313*H313,2)</f>
        <v>0</v>
      </c>
      <c r="J313" s="239"/>
      <c r="K313" s="240">
        <f>ROUND(E313*J313,2)</f>
        <v>0</v>
      </c>
      <c r="L313" s="240">
        <v>21</v>
      </c>
      <c r="M313" s="240">
        <f>G313*(1+L313/100)</f>
        <v>0</v>
      </c>
      <c r="N313" s="238">
        <v>0</v>
      </c>
      <c r="O313" s="238">
        <f>ROUND(E313*N313,2)</f>
        <v>0</v>
      </c>
      <c r="P313" s="238">
        <v>0</v>
      </c>
      <c r="Q313" s="238">
        <f>ROUND(E313*P313,2)</f>
        <v>0</v>
      </c>
      <c r="R313" s="240"/>
      <c r="S313" s="240" t="s">
        <v>146</v>
      </c>
      <c r="T313" s="241" t="s">
        <v>147</v>
      </c>
      <c r="U313" s="223">
        <v>0</v>
      </c>
      <c r="V313" s="223">
        <f>ROUND(E313*U313,2)</f>
        <v>0</v>
      </c>
      <c r="W313" s="223"/>
      <c r="X313" s="223" t="s">
        <v>135</v>
      </c>
      <c r="Y313" s="223" t="s">
        <v>136</v>
      </c>
      <c r="Z313" s="212"/>
      <c r="AA313" s="212"/>
      <c r="AB313" s="212"/>
      <c r="AC313" s="212"/>
      <c r="AD313" s="212"/>
      <c r="AE313" s="212"/>
      <c r="AF313" s="212"/>
      <c r="AG313" s="212" t="s">
        <v>137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2" x14ac:dyDescent="0.2">
      <c r="A314" s="219"/>
      <c r="B314" s="220"/>
      <c r="C314" s="258" t="s">
        <v>476</v>
      </c>
      <c r="D314" s="225"/>
      <c r="E314" s="226">
        <v>2.5</v>
      </c>
      <c r="F314" s="223"/>
      <c r="G314" s="223"/>
      <c r="H314" s="223"/>
      <c r="I314" s="223"/>
      <c r="J314" s="223"/>
      <c r="K314" s="223"/>
      <c r="L314" s="223"/>
      <c r="M314" s="223"/>
      <c r="N314" s="222"/>
      <c r="O314" s="222"/>
      <c r="P314" s="222"/>
      <c r="Q314" s="222"/>
      <c r="R314" s="223"/>
      <c r="S314" s="223"/>
      <c r="T314" s="223"/>
      <c r="U314" s="223"/>
      <c r="V314" s="223"/>
      <c r="W314" s="223"/>
      <c r="X314" s="223"/>
      <c r="Y314" s="223"/>
      <c r="Z314" s="212"/>
      <c r="AA314" s="212"/>
      <c r="AB314" s="212"/>
      <c r="AC314" s="212"/>
      <c r="AD314" s="212"/>
      <c r="AE314" s="212"/>
      <c r="AF314" s="212"/>
      <c r="AG314" s="212" t="s">
        <v>141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ht="22.5" outlineLevel="1" x14ac:dyDescent="0.2">
      <c r="A315" s="235">
        <v>101</v>
      </c>
      <c r="B315" s="236" t="s">
        <v>477</v>
      </c>
      <c r="C315" s="256" t="s">
        <v>478</v>
      </c>
      <c r="D315" s="237" t="s">
        <v>145</v>
      </c>
      <c r="E315" s="238">
        <v>1</v>
      </c>
      <c r="F315" s="239"/>
      <c r="G315" s="240">
        <f>ROUND(E315*F315,2)</f>
        <v>0</v>
      </c>
      <c r="H315" s="239"/>
      <c r="I315" s="240">
        <f>ROUND(E315*H315,2)</f>
        <v>0</v>
      </c>
      <c r="J315" s="239"/>
      <c r="K315" s="240">
        <f>ROUND(E315*J315,2)</f>
        <v>0</v>
      </c>
      <c r="L315" s="240">
        <v>21</v>
      </c>
      <c r="M315" s="240">
        <f>G315*(1+L315/100)</f>
        <v>0</v>
      </c>
      <c r="N315" s="238">
        <v>0</v>
      </c>
      <c r="O315" s="238">
        <f>ROUND(E315*N315,2)</f>
        <v>0</v>
      </c>
      <c r="P315" s="238">
        <v>0</v>
      </c>
      <c r="Q315" s="238">
        <f>ROUND(E315*P315,2)</f>
        <v>0</v>
      </c>
      <c r="R315" s="240"/>
      <c r="S315" s="240" t="s">
        <v>146</v>
      </c>
      <c r="T315" s="241" t="s">
        <v>147</v>
      </c>
      <c r="U315" s="223">
        <v>0</v>
      </c>
      <c r="V315" s="223">
        <f>ROUND(E315*U315,2)</f>
        <v>0</v>
      </c>
      <c r="W315" s="223"/>
      <c r="X315" s="223" t="s">
        <v>135</v>
      </c>
      <c r="Y315" s="223" t="s">
        <v>136</v>
      </c>
      <c r="Z315" s="212"/>
      <c r="AA315" s="212"/>
      <c r="AB315" s="212"/>
      <c r="AC315" s="212"/>
      <c r="AD315" s="212"/>
      <c r="AE315" s="212"/>
      <c r="AF315" s="212"/>
      <c r="AG315" s="212" t="s">
        <v>137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">
      <c r="A316" s="219">
        <v>102</v>
      </c>
      <c r="B316" s="220" t="s">
        <v>479</v>
      </c>
      <c r="C316" s="261" t="s">
        <v>480</v>
      </c>
      <c r="D316" s="221" t="s">
        <v>0</v>
      </c>
      <c r="E316" s="252"/>
      <c r="F316" s="224"/>
      <c r="G316" s="223">
        <f>ROUND(E316*F316,2)</f>
        <v>0</v>
      </c>
      <c r="H316" s="224"/>
      <c r="I316" s="223">
        <f>ROUND(E316*H316,2)</f>
        <v>0</v>
      </c>
      <c r="J316" s="224"/>
      <c r="K316" s="223">
        <f>ROUND(E316*J316,2)</f>
        <v>0</v>
      </c>
      <c r="L316" s="223">
        <v>21</v>
      </c>
      <c r="M316" s="223">
        <f>G316*(1+L316/100)</f>
        <v>0</v>
      </c>
      <c r="N316" s="222">
        <v>0</v>
      </c>
      <c r="O316" s="222">
        <f>ROUND(E316*N316,2)</f>
        <v>0</v>
      </c>
      <c r="P316" s="222">
        <v>0</v>
      </c>
      <c r="Q316" s="222">
        <f>ROUND(E316*P316,2)</f>
        <v>0</v>
      </c>
      <c r="R316" s="223" t="s">
        <v>481</v>
      </c>
      <c r="S316" s="223" t="s">
        <v>134</v>
      </c>
      <c r="T316" s="223" t="s">
        <v>134</v>
      </c>
      <c r="U316" s="223">
        <v>0</v>
      </c>
      <c r="V316" s="223">
        <f>ROUND(E316*U316,2)</f>
        <v>0</v>
      </c>
      <c r="W316" s="223"/>
      <c r="X316" s="223" t="s">
        <v>229</v>
      </c>
      <c r="Y316" s="223" t="s">
        <v>136</v>
      </c>
      <c r="Z316" s="212"/>
      <c r="AA316" s="212"/>
      <c r="AB316" s="212"/>
      <c r="AC316" s="212"/>
      <c r="AD316" s="212"/>
      <c r="AE316" s="212"/>
      <c r="AF316" s="212"/>
      <c r="AG316" s="212" t="s">
        <v>230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2" x14ac:dyDescent="0.2">
      <c r="A317" s="219"/>
      <c r="B317" s="220"/>
      <c r="C317" s="262" t="s">
        <v>342</v>
      </c>
      <c r="D317" s="253"/>
      <c r="E317" s="253"/>
      <c r="F317" s="253"/>
      <c r="G317" s="253"/>
      <c r="H317" s="223"/>
      <c r="I317" s="223"/>
      <c r="J317" s="223"/>
      <c r="K317" s="223"/>
      <c r="L317" s="223"/>
      <c r="M317" s="223"/>
      <c r="N317" s="222"/>
      <c r="O317" s="222"/>
      <c r="P317" s="222"/>
      <c r="Q317" s="222"/>
      <c r="R317" s="223"/>
      <c r="S317" s="223"/>
      <c r="T317" s="223"/>
      <c r="U317" s="223"/>
      <c r="V317" s="223"/>
      <c r="W317" s="223"/>
      <c r="X317" s="223"/>
      <c r="Y317" s="223"/>
      <c r="Z317" s="212"/>
      <c r="AA317" s="212"/>
      <c r="AB317" s="212"/>
      <c r="AC317" s="212"/>
      <c r="AD317" s="212"/>
      <c r="AE317" s="212"/>
      <c r="AF317" s="212"/>
      <c r="AG317" s="212" t="s">
        <v>139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x14ac:dyDescent="0.2">
      <c r="A318" s="228" t="s">
        <v>128</v>
      </c>
      <c r="B318" s="229" t="s">
        <v>90</v>
      </c>
      <c r="C318" s="255" t="s">
        <v>91</v>
      </c>
      <c r="D318" s="230"/>
      <c r="E318" s="231"/>
      <c r="F318" s="232"/>
      <c r="G318" s="232">
        <f>SUMIF(AG319:AG340,"&lt;&gt;NOR",G319:G340)</f>
        <v>0</v>
      </c>
      <c r="H318" s="232"/>
      <c r="I318" s="232">
        <f>SUM(I319:I340)</f>
        <v>0</v>
      </c>
      <c r="J318" s="232"/>
      <c r="K318" s="232">
        <f>SUM(K319:K340)</f>
        <v>0</v>
      </c>
      <c r="L318" s="232"/>
      <c r="M318" s="232">
        <f>SUM(M319:M340)</f>
        <v>0</v>
      </c>
      <c r="N318" s="231"/>
      <c r="O318" s="231">
        <f>SUM(O319:O340)</f>
        <v>0.02</v>
      </c>
      <c r="P318" s="231"/>
      <c r="Q318" s="231">
        <f>SUM(Q319:Q340)</f>
        <v>0</v>
      </c>
      <c r="R318" s="232"/>
      <c r="S318" s="232"/>
      <c r="T318" s="233"/>
      <c r="U318" s="227"/>
      <c r="V318" s="227">
        <f>SUM(V319:V340)</f>
        <v>23.099999999999998</v>
      </c>
      <c r="W318" s="227"/>
      <c r="X318" s="227"/>
      <c r="Y318" s="227"/>
      <c r="AG318" t="s">
        <v>129</v>
      </c>
    </row>
    <row r="319" spans="1:60" ht="22.5" outlineLevel="1" x14ac:dyDescent="0.2">
      <c r="A319" s="235">
        <v>103</v>
      </c>
      <c r="B319" s="236" t="s">
        <v>482</v>
      </c>
      <c r="C319" s="256" t="s">
        <v>483</v>
      </c>
      <c r="D319" s="237" t="s">
        <v>152</v>
      </c>
      <c r="E319" s="238">
        <v>1.0224</v>
      </c>
      <c r="F319" s="239"/>
      <c r="G319" s="240">
        <f>ROUND(E319*F319,2)</f>
        <v>0</v>
      </c>
      <c r="H319" s="239"/>
      <c r="I319" s="240">
        <f>ROUND(E319*H319,2)</f>
        <v>0</v>
      </c>
      <c r="J319" s="239"/>
      <c r="K319" s="240">
        <f>ROUND(E319*J319,2)</f>
        <v>0</v>
      </c>
      <c r="L319" s="240">
        <v>21</v>
      </c>
      <c r="M319" s="240">
        <f>G319*(1+L319/100)</f>
        <v>0</v>
      </c>
      <c r="N319" s="238">
        <v>1.0000000000000001E-5</v>
      </c>
      <c r="O319" s="238">
        <f>ROUND(E319*N319,2)</f>
        <v>0</v>
      </c>
      <c r="P319" s="238">
        <v>0</v>
      </c>
      <c r="Q319" s="238">
        <f>ROUND(E319*P319,2)</f>
        <v>0</v>
      </c>
      <c r="R319" s="240" t="s">
        <v>484</v>
      </c>
      <c r="S319" s="240" t="s">
        <v>134</v>
      </c>
      <c r="T319" s="241" t="s">
        <v>134</v>
      </c>
      <c r="U319" s="223">
        <v>7.6999999999999999E-2</v>
      </c>
      <c r="V319" s="223">
        <f>ROUND(E319*U319,2)</f>
        <v>0.08</v>
      </c>
      <c r="W319" s="223"/>
      <c r="X319" s="223" t="s">
        <v>135</v>
      </c>
      <c r="Y319" s="223" t="s">
        <v>136</v>
      </c>
      <c r="Z319" s="212"/>
      <c r="AA319" s="212"/>
      <c r="AB319" s="212"/>
      <c r="AC319" s="212"/>
      <c r="AD319" s="212"/>
      <c r="AE319" s="212"/>
      <c r="AF319" s="212"/>
      <c r="AG319" s="212" t="s">
        <v>137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2" x14ac:dyDescent="0.2">
      <c r="A320" s="219"/>
      <c r="B320" s="220"/>
      <c r="C320" s="258" t="s">
        <v>485</v>
      </c>
      <c r="D320" s="225"/>
      <c r="E320" s="226">
        <v>1.0224</v>
      </c>
      <c r="F320" s="223"/>
      <c r="G320" s="223"/>
      <c r="H320" s="223"/>
      <c r="I320" s="223"/>
      <c r="J320" s="223"/>
      <c r="K320" s="223"/>
      <c r="L320" s="223"/>
      <c r="M320" s="223"/>
      <c r="N320" s="222"/>
      <c r="O320" s="222"/>
      <c r="P320" s="222"/>
      <c r="Q320" s="222"/>
      <c r="R320" s="223"/>
      <c r="S320" s="223"/>
      <c r="T320" s="223"/>
      <c r="U320" s="223"/>
      <c r="V320" s="223"/>
      <c r="W320" s="223"/>
      <c r="X320" s="223"/>
      <c r="Y320" s="223"/>
      <c r="Z320" s="212"/>
      <c r="AA320" s="212"/>
      <c r="AB320" s="212"/>
      <c r="AC320" s="212"/>
      <c r="AD320" s="212"/>
      <c r="AE320" s="212"/>
      <c r="AF320" s="212"/>
      <c r="AG320" s="212" t="s">
        <v>141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3" x14ac:dyDescent="0.2">
      <c r="A321" s="219"/>
      <c r="B321" s="220"/>
      <c r="C321" s="258" t="s">
        <v>486</v>
      </c>
      <c r="D321" s="225"/>
      <c r="E321" s="226"/>
      <c r="F321" s="223"/>
      <c r="G321" s="223"/>
      <c r="H321" s="223"/>
      <c r="I321" s="223"/>
      <c r="J321" s="223"/>
      <c r="K321" s="223"/>
      <c r="L321" s="223"/>
      <c r="M321" s="223"/>
      <c r="N321" s="222"/>
      <c r="O321" s="222"/>
      <c r="P321" s="222"/>
      <c r="Q321" s="222"/>
      <c r="R321" s="223"/>
      <c r="S321" s="223"/>
      <c r="T321" s="223"/>
      <c r="U321" s="223"/>
      <c r="V321" s="223"/>
      <c r="W321" s="223"/>
      <c r="X321" s="223"/>
      <c r="Y321" s="223"/>
      <c r="Z321" s="212"/>
      <c r="AA321" s="212"/>
      <c r="AB321" s="212"/>
      <c r="AC321" s="212"/>
      <c r="AD321" s="212"/>
      <c r="AE321" s="212"/>
      <c r="AF321" s="212"/>
      <c r="AG321" s="212" t="s">
        <v>141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ht="22.5" outlineLevel="1" x14ac:dyDescent="0.2">
      <c r="A322" s="235">
        <v>104</v>
      </c>
      <c r="B322" s="236" t="s">
        <v>487</v>
      </c>
      <c r="C322" s="256" t="s">
        <v>488</v>
      </c>
      <c r="D322" s="237" t="s">
        <v>152</v>
      </c>
      <c r="E322" s="238">
        <v>1.0224</v>
      </c>
      <c r="F322" s="239"/>
      <c r="G322" s="240">
        <f>ROUND(E322*F322,2)</f>
        <v>0</v>
      </c>
      <c r="H322" s="239"/>
      <c r="I322" s="240">
        <f>ROUND(E322*H322,2)</f>
        <v>0</v>
      </c>
      <c r="J322" s="239"/>
      <c r="K322" s="240">
        <f>ROUND(E322*J322,2)</f>
        <v>0</v>
      </c>
      <c r="L322" s="240">
        <v>21</v>
      </c>
      <c r="M322" s="240">
        <f>G322*(1+L322/100)</f>
        <v>0</v>
      </c>
      <c r="N322" s="238">
        <v>3.3899999999999998E-3</v>
      </c>
      <c r="O322" s="238">
        <f>ROUND(E322*N322,2)</f>
        <v>0</v>
      </c>
      <c r="P322" s="238">
        <v>0</v>
      </c>
      <c r="Q322" s="238">
        <f>ROUND(E322*P322,2)</f>
        <v>0</v>
      </c>
      <c r="R322" s="240" t="s">
        <v>484</v>
      </c>
      <c r="S322" s="240" t="s">
        <v>134</v>
      </c>
      <c r="T322" s="241" t="s">
        <v>134</v>
      </c>
      <c r="U322" s="223">
        <v>0.28470000000000001</v>
      </c>
      <c r="V322" s="223">
        <f>ROUND(E322*U322,2)</f>
        <v>0.28999999999999998</v>
      </c>
      <c r="W322" s="223"/>
      <c r="X322" s="223" t="s">
        <v>135</v>
      </c>
      <c r="Y322" s="223" t="s">
        <v>136</v>
      </c>
      <c r="Z322" s="212"/>
      <c r="AA322" s="212"/>
      <c r="AB322" s="212"/>
      <c r="AC322" s="212"/>
      <c r="AD322" s="212"/>
      <c r="AE322" s="212"/>
      <c r="AF322" s="212"/>
      <c r="AG322" s="212" t="s">
        <v>137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2" x14ac:dyDescent="0.2">
      <c r="A323" s="219"/>
      <c r="B323" s="220"/>
      <c r="C323" s="258" t="s">
        <v>489</v>
      </c>
      <c r="D323" s="225"/>
      <c r="E323" s="226">
        <v>1.0224</v>
      </c>
      <c r="F323" s="223"/>
      <c r="G323" s="223"/>
      <c r="H323" s="223"/>
      <c r="I323" s="223"/>
      <c r="J323" s="223"/>
      <c r="K323" s="223"/>
      <c r="L323" s="223"/>
      <c r="M323" s="223"/>
      <c r="N323" s="222"/>
      <c r="O323" s="222"/>
      <c r="P323" s="222"/>
      <c r="Q323" s="222"/>
      <c r="R323" s="223"/>
      <c r="S323" s="223"/>
      <c r="T323" s="223"/>
      <c r="U323" s="223"/>
      <c r="V323" s="223"/>
      <c r="W323" s="223"/>
      <c r="X323" s="223"/>
      <c r="Y323" s="223"/>
      <c r="Z323" s="212"/>
      <c r="AA323" s="212"/>
      <c r="AB323" s="212"/>
      <c r="AC323" s="212"/>
      <c r="AD323" s="212"/>
      <c r="AE323" s="212"/>
      <c r="AF323" s="212"/>
      <c r="AG323" s="212" t="s">
        <v>141</v>
      </c>
      <c r="AH323" s="212">
        <v>5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ht="22.5" outlineLevel="1" x14ac:dyDescent="0.2">
      <c r="A324" s="235">
        <v>105</v>
      </c>
      <c r="B324" s="236" t="s">
        <v>490</v>
      </c>
      <c r="C324" s="256" t="s">
        <v>491</v>
      </c>
      <c r="D324" s="237" t="s">
        <v>152</v>
      </c>
      <c r="E324" s="238">
        <v>1.0224</v>
      </c>
      <c r="F324" s="239"/>
      <c r="G324" s="240">
        <f>ROUND(E324*F324,2)</f>
        <v>0</v>
      </c>
      <c r="H324" s="239"/>
      <c r="I324" s="240">
        <f>ROUND(E324*H324,2)</f>
        <v>0</v>
      </c>
      <c r="J324" s="239"/>
      <c r="K324" s="240">
        <f>ROUND(E324*J324,2)</f>
        <v>0</v>
      </c>
      <c r="L324" s="240">
        <v>21</v>
      </c>
      <c r="M324" s="240">
        <f>G324*(1+L324/100)</f>
        <v>0</v>
      </c>
      <c r="N324" s="238">
        <v>5.2999999999999998E-4</v>
      </c>
      <c r="O324" s="238">
        <f>ROUND(E324*N324,2)</f>
        <v>0</v>
      </c>
      <c r="P324" s="238">
        <v>0</v>
      </c>
      <c r="Q324" s="238">
        <f>ROUND(E324*P324,2)</f>
        <v>0</v>
      </c>
      <c r="R324" s="240" t="s">
        <v>484</v>
      </c>
      <c r="S324" s="240" t="s">
        <v>134</v>
      </c>
      <c r="T324" s="241" t="s">
        <v>134</v>
      </c>
      <c r="U324" s="223">
        <v>0.23100000000000001</v>
      </c>
      <c r="V324" s="223">
        <f>ROUND(E324*U324,2)</f>
        <v>0.24</v>
      </c>
      <c r="W324" s="223"/>
      <c r="X324" s="223" t="s">
        <v>135</v>
      </c>
      <c r="Y324" s="223" t="s">
        <v>136</v>
      </c>
      <c r="Z324" s="212"/>
      <c r="AA324" s="212"/>
      <c r="AB324" s="212"/>
      <c r="AC324" s="212"/>
      <c r="AD324" s="212"/>
      <c r="AE324" s="212"/>
      <c r="AF324" s="212"/>
      <c r="AG324" s="212" t="s">
        <v>137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2" x14ac:dyDescent="0.2">
      <c r="A325" s="219"/>
      <c r="B325" s="220"/>
      <c r="C325" s="257" t="s">
        <v>492</v>
      </c>
      <c r="D325" s="242"/>
      <c r="E325" s="242"/>
      <c r="F325" s="242"/>
      <c r="G325" s="242"/>
      <c r="H325" s="223"/>
      <c r="I325" s="223"/>
      <c r="J325" s="223"/>
      <c r="K325" s="223"/>
      <c r="L325" s="223"/>
      <c r="M325" s="223"/>
      <c r="N325" s="222"/>
      <c r="O325" s="222"/>
      <c r="P325" s="222"/>
      <c r="Q325" s="222"/>
      <c r="R325" s="223"/>
      <c r="S325" s="223"/>
      <c r="T325" s="223"/>
      <c r="U325" s="223"/>
      <c r="V325" s="223"/>
      <c r="W325" s="223"/>
      <c r="X325" s="223"/>
      <c r="Y325" s="223"/>
      <c r="Z325" s="212"/>
      <c r="AA325" s="212"/>
      <c r="AB325" s="212"/>
      <c r="AC325" s="212"/>
      <c r="AD325" s="212"/>
      <c r="AE325" s="212"/>
      <c r="AF325" s="212"/>
      <c r="AG325" s="212" t="s">
        <v>139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2" x14ac:dyDescent="0.2">
      <c r="A326" s="219"/>
      <c r="B326" s="220"/>
      <c r="C326" s="258" t="s">
        <v>489</v>
      </c>
      <c r="D326" s="225"/>
      <c r="E326" s="226">
        <v>1.0224</v>
      </c>
      <c r="F326" s="223"/>
      <c r="G326" s="223"/>
      <c r="H326" s="223"/>
      <c r="I326" s="223"/>
      <c r="J326" s="223"/>
      <c r="K326" s="223"/>
      <c r="L326" s="223"/>
      <c r="M326" s="223"/>
      <c r="N326" s="222"/>
      <c r="O326" s="222"/>
      <c r="P326" s="222"/>
      <c r="Q326" s="222"/>
      <c r="R326" s="223"/>
      <c r="S326" s="223"/>
      <c r="T326" s="223"/>
      <c r="U326" s="223"/>
      <c r="V326" s="223"/>
      <c r="W326" s="223"/>
      <c r="X326" s="223"/>
      <c r="Y326" s="223"/>
      <c r="Z326" s="212"/>
      <c r="AA326" s="212"/>
      <c r="AB326" s="212"/>
      <c r="AC326" s="212"/>
      <c r="AD326" s="212"/>
      <c r="AE326" s="212"/>
      <c r="AF326" s="212"/>
      <c r="AG326" s="212" t="s">
        <v>141</v>
      </c>
      <c r="AH326" s="212">
        <v>5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ht="22.5" outlineLevel="1" x14ac:dyDescent="0.2">
      <c r="A327" s="235">
        <v>106</v>
      </c>
      <c r="B327" s="236" t="s">
        <v>493</v>
      </c>
      <c r="C327" s="256" t="s">
        <v>494</v>
      </c>
      <c r="D327" s="237" t="s">
        <v>152</v>
      </c>
      <c r="E327" s="238">
        <v>148.631</v>
      </c>
      <c r="F327" s="239"/>
      <c r="G327" s="240">
        <f>ROUND(E327*F327,2)</f>
        <v>0</v>
      </c>
      <c r="H327" s="239"/>
      <c r="I327" s="240">
        <f>ROUND(E327*H327,2)</f>
        <v>0</v>
      </c>
      <c r="J327" s="239"/>
      <c r="K327" s="240">
        <f>ROUND(E327*J327,2)</f>
        <v>0</v>
      </c>
      <c r="L327" s="240">
        <v>21</v>
      </c>
      <c r="M327" s="240">
        <f>G327*(1+L327/100)</f>
        <v>0</v>
      </c>
      <c r="N327" s="238">
        <v>1.6000000000000001E-4</v>
      </c>
      <c r="O327" s="238">
        <f>ROUND(E327*N327,2)</f>
        <v>0.02</v>
      </c>
      <c r="P327" s="238">
        <v>0</v>
      </c>
      <c r="Q327" s="238">
        <f>ROUND(E327*P327,2)</f>
        <v>0</v>
      </c>
      <c r="R327" s="240" t="s">
        <v>484</v>
      </c>
      <c r="S327" s="240" t="s">
        <v>134</v>
      </c>
      <c r="T327" s="241" t="s">
        <v>134</v>
      </c>
      <c r="U327" s="223">
        <v>0.15</v>
      </c>
      <c r="V327" s="223">
        <f>ROUND(E327*U327,2)</f>
        <v>22.29</v>
      </c>
      <c r="W327" s="223"/>
      <c r="X327" s="223" t="s">
        <v>135</v>
      </c>
      <c r="Y327" s="223" t="s">
        <v>136</v>
      </c>
      <c r="Z327" s="212"/>
      <c r="AA327" s="212"/>
      <c r="AB327" s="212"/>
      <c r="AC327" s="212"/>
      <c r="AD327" s="212"/>
      <c r="AE327" s="212"/>
      <c r="AF327" s="212"/>
      <c r="AG327" s="212" t="s">
        <v>280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2" x14ac:dyDescent="0.2">
      <c r="A328" s="219"/>
      <c r="B328" s="220"/>
      <c r="C328" s="263" t="s">
        <v>495</v>
      </c>
      <c r="D328" s="254"/>
      <c r="E328" s="254"/>
      <c r="F328" s="254"/>
      <c r="G328" s="254"/>
      <c r="H328" s="223"/>
      <c r="I328" s="223"/>
      <c r="J328" s="223"/>
      <c r="K328" s="223"/>
      <c r="L328" s="223"/>
      <c r="M328" s="223"/>
      <c r="N328" s="222"/>
      <c r="O328" s="222"/>
      <c r="P328" s="222"/>
      <c r="Q328" s="222"/>
      <c r="R328" s="223"/>
      <c r="S328" s="223"/>
      <c r="T328" s="223"/>
      <c r="U328" s="223"/>
      <c r="V328" s="223"/>
      <c r="W328" s="223"/>
      <c r="X328" s="223"/>
      <c r="Y328" s="223"/>
      <c r="Z328" s="212"/>
      <c r="AA328" s="212"/>
      <c r="AB328" s="212"/>
      <c r="AC328" s="212"/>
      <c r="AD328" s="212"/>
      <c r="AE328" s="212"/>
      <c r="AF328" s="212"/>
      <c r="AG328" s="212" t="s">
        <v>167</v>
      </c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2" x14ac:dyDescent="0.2">
      <c r="A329" s="219"/>
      <c r="B329" s="220"/>
      <c r="C329" s="258" t="s">
        <v>496</v>
      </c>
      <c r="D329" s="225"/>
      <c r="E329" s="226">
        <v>106.05</v>
      </c>
      <c r="F329" s="223"/>
      <c r="G329" s="223"/>
      <c r="H329" s="223"/>
      <c r="I329" s="223"/>
      <c r="J329" s="223"/>
      <c r="K329" s="223"/>
      <c r="L329" s="223"/>
      <c r="M329" s="223"/>
      <c r="N329" s="222"/>
      <c r="O329" s="222"/>
      <c r="P329" s="222"/>
      <c r="Q329" s="222"/>
      <c r="R329" s="223"/>
      <c r="S329" s="223"/>
      <c r="T329" s="223"/>
      <c r="U329" s="223"/>
      <c r="V329" s="223"/>
      <c r="W329" s="223"/>
      <c r="X329" s="223"/>
      <c r="Y329" s="223"/>
      <c r="Z329" s="212"/>
      <c r="AA329" s="212"/>
      <c r="AB329" s="212"/>
      <c r="AC329" s="212"/>
      <c r="AD329" s="212"/>
      <c r="AE329" s="212"/>
      <c r="AF329" s="212"/>
      <c r="AG329" s="212" t="s">
        <v>141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3" x14ac:dyDescent="0.2">
      <c r="A330" s="219"/>
      <c r="B330" s="220"/>
      <c r="C330" s="258" t="s">
        <v>497</v>
      </c>
      <c r="D330" s="225"/>
      <c r="E330" s="226">
        <v>36.365000000000002</v>
      </c>
      <c r="F330" s="223"/>
      <c r="G330" s="223"/>
      <c r="H330" s="223"/>
      <c r="I330" s="223"/>
      <c r="J330" s="223"/>
      <c r="K330" s="223"/>
      <c r="L330" s="223"/>
      <c r="M330" s="223"/>
      <c r="N330" s="222"/>
      <c r="O330" s="222"/>
      <c r="P330" s="222"/>
      <c r="Q330" s="222"/>
      <c r="R330" s="223"/>
      <c r="S330" s="223"/>
      <c r="T330" s="223"/>
      <c r="U330" s="223"/>
      <c r="V330" s="223"/>
      <c r="W330" s="223"/>
      <c r="X330" s="223"/>
      <c r="Y330" s="223"/>
      <c r="Z330" s="212"/>
      <c r="AA330" s="212"/>
      <c r="AB330" s="212"/>
      <c r="AC330" s="212"/>
      <c r="AD330" s="212"/>
      <c r="AE330" s="212"/>
      <c r="AF330" s="212"/>
      <c r="AG330" s="212" t="s">
        <v>141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3" x14ac:dyDescent="0.2">
      <c r="A331" s="219"/>
      <c r="B331" s="220"/>
      <c r="C331" s="258" t="s">
        <v>236</v>
      </c>
      <c r="D331" s="225"/>
      <c r="E331" s="226">
        <v>6.2160000000000002</v>
      </c>
      <c r="F331" s="223"/>
      <c r="G331" s="223"/>
      <c r="H331" s="223"/>
      <c r="I331" s="223"/>
      <c r="J331" s="223"/>
      <c r="K331" s="223"/>
      <c r="L331" s="223"/>
      <c r="M331" s="223"/>
      <c r="N331" s="222"/>
      <c r="O331" s="222"/>
      <c r="P331" s="222"/>
      <c r="Q331" s="222"/>
      <c r="R331" s="223"/>
      <c r="S331" s="223"/>
      <c r="T331" s="223"/>
      <c r="U331" s="223"/>
      <c r="V331" s="223"/>
      <c r="W331" s="223"/>
      <c r="X331" s="223"/>
      <c r="Y331" s="223"/>
      <c r="Z331" s="212"/>
      <c r="AA331" s="212"/>
      <c r="AB331" s="212"/>
      <c r="AC331" s="212"/>
      <c r="AD331" s="212"/>
      <c r="AE331" s="212"/>
      <c r="AF331" s="212"/>
      <c r="AG331" s="212" t="s">
        <v>141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">
      <c r="A332" s="235">
        <v>107</v>
      </c>
      <c r="B332" s="236" t="s">
        <v>498</v>
      </c>
      <c r="C332" s="256" t="s">
        <v>499</v>
      </c>
      <c r="D332" s="237" t="s">
        <v>152</v>
      </c>
      <c r="E332" s="238">
        <v>1.0224</v>
      </c>
      <c r="F332" s="239"/>
      <c r="G332" s="240">
        <f>ROUND(E332*F332,2)</f>
        <v>0</v>
      </c>
      <c r="H332" s="239"/>
      <c r="I332" s="240">
        <f>ROUND(E332*H332,2)</f>
        <v>0</v>
      </c>
      <c r="J332" s="239"/>
      <c r="K332" s="240">
        <f>ROUND(E332*J332,2)</f>
        <v>0</v>
      </c>
      <c r="L332" s="240">
        <v>21</v>
      </c>
      <c r="M332" s="240">
        <f>G332*(1+L332/100)</f>
        <v>0</v>
      </c>
      <c r="N332" s="238">
        <v>6.9999999999999994E-5</v>
      </c>
      <c r="O332" s="238">
        <f>ROUND(E332*N332,2)</f>
        <v>0</v>
      </c>
      <c r="P332" s="238">
        <v>0</v>
      </c>
      <c r="Q332" s="238">
        <f>ROUND(E332*P332,2)</f>
        <v>0</v>
      </c>
      <c r="R332" s="240" t="s">
        <v>484</v>
      </c>
      <c r="S332" s="240" t="s">
        <v>134</v>
      </c>
      <c r="T332" s="241" t="s">
        <v>134</v>
      </c>
      <c r="U332" s="223">
        <v>0.14399999999999999</v>
      </c>
      <c r="V332" s="223">
        <f>ROUND(E332*U332,2)</f>
        <v>0.15</v>
      </c>
      <c r="W332" s="223"/>
      <c r="X332" s="223" t="s">
        <v>135</v>
      </c>
      <c r="Y332" s="223" t="s">
        <v>136</v>
      </c>
      <c r="Z332" s="212"/>
      <c r="AA332" s="212"/>
      <c r="AB332" s="212"/>
      <c r="AC332" s="212"/>
      <c r="AD332" s="212"/>
      <c r="AE332" s="212"/>
      <c r="AF332" s="212"/>
      <c r="AG332" s="212" t="s">
        <v>137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2" x14ac:dyDescent="0.2">
      <c r="A333" s="219"/>
      <c r="B333" s="220"/>
      <c r="C333" s="258" t="s">
        <v>489</v>
      </c>
      <c r="D333" s="225"/>
      <c r="E333" s="226">
        <v>1.0224</v>
      </c>
      <c r="F333" s="223"/>
      <c r="G333" s="223"/>
      <c r="H333" s="223"/>
      <c r="I333" s="223"/>
      <c r="J333" s="223"/>
      <c r="K333" s="223"/>
      <c r="L333" s="223"/>
      <c r="M333" s="223"/>
      <c r="N333" s="222"/>
      <c r="O333" s="222"/>
      <c r="P333" s="222"/>
      <c r="Q333" s="222"/>
      <c r="R333" s="223"/>
      <c r="S333" s="223"/>
      <c r="T333" s="223"/>
      <c r="U333" s="223"/>
      <c r="V333" s="223"/>
      <c r="W333" s="223"/>
      <c r="X333" s="223"/>
      <c r="Y333" s="223"/>
      <c r="Z333" s="212"/>
      <c r="AA333" s="212"/>
      <c r="AB333" s="212"/>
      <c r="AC333" s="212"/>
      <c r="AD333" s="212"/>
      <c r="AE333" s="212"/>
      <c r="AF333" s="212"/>
      <c r="AG333" s="212" t="s">
        <v>141</v>
      </c>
      <c r="AH333" s="212">
        <v>5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">
      <c r="A334" s="235">
        <v>108</v>
      </c>
      <c r="B334" s="236" t="s">
        <v>500</v>
      </c>
      <c r="C334" s="256" t="s">
        <v>501</v>
      </c>
      <c r="D334" s="237" t="s">
        <v>152</v>
      </c>
      <c r="E334" s="238">
        <v>1.0224</v>
      </c>
      <c r="F334" s="239"/>
      <c r="G334" s="240">
        <f>ROUND(E334*F334,2)</f>
        <v>0</v>
      </c>
      <c r="H334" s="239"/>
      <c r="I334" s="240">
        <f>ROUND(E334*H334,2)</f>
        <v>0</v>
      </c>
      <c r="J334" s="239"/>
      <c r="K334" s="240">
        <f>ROUND(E334*J334,2)</f>
        <v>0</v>
      </c>
      <c r="L334" s="240">
        <v>21</v>
      </c>
      <c r="M334" s="240">
        <f>G334*(1+L334/100)</f>
        <v>0</v>
      </c>
      <c r="N334" s="238">
        <v>1.0000000000000001E-5</v>
      </c>
      <c r="O334" s="238">
        <f>ROUND(E334*N334,2)</f>
        <v>0</v>
      </c>
      <c r="P334" s="238">
        <v>0</v>
      </c>
      <c r="Q334" s="238">
        <f>ROUND(E334*P334,2)</f>
        <v>0</v>
      </c>
      <c r="R334" s="240" t="s">
        <v>484</v>
      </c>
      <c r="S334" s="240" t="s">
        <v>134</v>
      </c>
      <c r="T334" s="241" t="s">
        <v>134</v>
      </c>
      <c r="U334" s="223">
        <v>4.4999999999999998E-2</v>
      </c>
      <c r="V334" s="223">
        <f>ROUND(E334*U334,2)</f>
        <v>0.05</v>
      </c>
      <c r="W334" s="223"/>
      <c r="X334" s="223" t="s">
        <v>135</v>
      </c>
      <c r="Y334" s="223" t="s">
        <v>136</v>
      </c>
      <c r="Z334" s="212"/>
      <c r="AA334" s="212"/>
      <c r="AB334" s="212"/>
      <c r="AC334" s="212"/>
      <c r="AD334" s="212"/>
      <c r="AE334" s="212"/>
      <c r="AF334" s="212"/>
      <c r="AG334" s="212" t="s">
        <v>137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2" x14ac:dyDescent="0.2">
      <c r="A335" s="219"/>
      <c r="B335" s="220"/>
      <c r="C335" s="258" t="s">
        <v>489</v>
      </c>
      <c r="D335" s="225"/>
      <c r="E335" s="226">
        <v>1.0224</v>
      </c>
      <c r="F335" s="223"/>
      <c r="G335" s="223"/>
      <c r="H335" s="223"/>
      <c r="I335" s="223"/>
      <c r="J335" s="223"/>
      <c r="K335" s="223"/>
      <c r="L335" s="223"/>
      <c r="M335" s="223"/>
      <c r="N335" s="222"/>
      <c r="O335" s="222"/>
      <c r="P335" s="222"/>
      <c r="Q335" s="222"/>
      <c r="R335" s="223"/>
      <c r="S335" s="223"/>
      <c r="T335" s="223"/>
      <c r="U335" s="223"/>
      <c r="V335" s="223"/>
      <c r="W335" s="223"/>
      <c r="X335" s="223"/>
      <c r="Y335" s="223"/>
      <c r="Z335" s="212"/>
      <c r="AA335" s="212"/>
      <c r="AB335" s="212"/>
      <c r="AC335" s="212"/>
      <c r="AD335" s="212"/>
      <c r="AE335" s="212"/>
      <c r="AF335" s="212"/>
      <c r="AG335" s="212" t="s">
        <v>141</v>
      </c>
      <c r="AH335" s="212">
        <v>5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ht="22.5" outlineLevel="1" x14ac:dyDescent="0.2">
      <c r="A336" s="243">
        <v>109</v>
      </c>
      <c r="B336" s="244" t="s">
        <v>502</v>
      </c>
      <c r="C336" s="259" t="s">
        <v>503</v>
      </c>
      <c r="D336" s="245" t="s">
        <v>145</v>
      </c>
      <c r="E336" s="246">
        <v>1</v>
      </c>
      <c r="F336" s="247"/>
      <c r="G336" s="248">
        <f>ROUND(E336*F336,2)</f>
        <v>0</v>
      </c>
      <c r="H336" s="247"/>
      <c r="I336" s="248">
        <f>ROUND(E336*H336,2)</f>
        <v>0</v>
      </c>
      <c r="J336" s="247"/>
      <c r="K336" s="248">
        <f>ROUND(E336*J336,2)</f>
        <v>0</v>
      </c>
      <c r="L336" s="248">
        <v>21</v>
      </c>
      <c r="M336" s="248">
        <f>G336*(1+L336/100)</f>
        <v>0</v>
      </c>
      <c r="N336" s="246">
        <v>0</v>
      </c>
      <c r="O336" s="246">
        <f>ROUND(E336*N336,2)</f>
        <v>0</v>
      </c>
      <c r="P336" s="246">
        <v>0</v>
      </c>
      <c r="Q336" s="246">
        <f>ROUND(E336*P336,2)</f>
        <v>0</v>
      </c>
      <c r="R336" s="248"/>
      <c r="S336" s="248" t="s">
        <v>146</v>
      </c>
      <c r="T336" s="249" t="s">
        <v>147</v>
      </c>
      <c r="U336" s="223">
        <v>0</v>
      </c>
      <c r="V336" s="223">
        <f>ROUND(E336*U336,2)</f>
        <v>0</v>
      </c>
      <c r="W336" s="223"/>
      <c r="X336" s="223" t="s">
        <v>135</v>
      </c>
      <c r="Y336" s="223" t="s">
        <v>136</v>
      </c>
      <c r="Z336" s="212"/>
      <c r="AA336" s="212"/>
      <c r="AB336" s="212"/>
      <c r="AC336" s="212"/>
      <c r="AD336" s="212"/>
      <c r="AE336" s="212"/>
      <c r="AF336" s="212"/>
      <c r="AG336" s="212" t="s">
        <v>137</v>
      </c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ht="22.5" outlineLevel="1" x14ac:dyDescent="0.2">
      <c r="A337" s="235">
        <v>110</v>
      </c>
      <c r="B337" s="236" t="s">
        <v>504</v>
      </c>
      <c r="C337" s="256" t="s">
        <v>505</v>
      </c>
      <c r="D337" s="237" t="s">
        <v>152</v>
      </c>
      <c r="E337" s="238">
        <v>148.631</v>
      </c>
      <c r="F337" s="239"/>
      <c r="G337" s="240">
        <f>ROUND(E337*F337,2)</f>
        <v>0</v>
      </c>
      <c r="H337" s="239"/>
      <c r="I337" s="240">
        <f>ROUND(E337*H337,2)</f>
        <v>0</v>
      </c>
      <c r="J337" s="239"/>
      <c r="K337" s="240">
        <f>ROUND(E337*J337,2)</f>
        <v>0</v>
      </c>
      <c r="L337" s="240">
        <v>21</v>
      </c>
      <c r="M337" s="240">
        <f>G337*(1+L337/100)</f>
        <v>0</v>
      </c>
      <c r="N337" s="238">
        <v>2.0000000000000002E-5</v>
      </c>
      <c r="O337" s="238">
        <f>ROUND(E337*N337,2)</f>
        <v>0</v>
      </c>
      <c r="P337" s="238">
        <v>0</v>
      </c>
      <c r="Q337" s="238">
        <f>ROUND(E337*P337,2)</f>
        <v>0</v>
      </c>
      <c r="R337" s="240"/>
      <c r="S337" s="240" t="s">
        <v>146</v>
      </c>
      <c r="T337" s="241" t="s">
        <v>147</v>
      </c>
      <c r="U337" s="223">
        <v>0</v>
      </c>
      <c r="V337" s="223">
        <f>ROUND(E337*U337,2)</f>
        <v>0</v>
      </c>
      <c r="W337" s="223"/>
      <c r="X337" s="223" t="s">
        <v>135</v>
      </c>
      <c r="Y337" s="223" t="s">
        <v>136</v>
      </c>
      <c r="Z337" s="212"/>
      <c r="AA337" s="212"/>
      <c r="AB337" s="212"/>
      <c r="AC337" s="212"/>
      <c r="AD337" s="212"/>
      <c r="AE337" s="212"/>
      <c r="AF337" s="212"/>
      <c r="AG337" s="212" t="s">
        <v>280</v>
      </c>
      <c r="AH337" s="212"/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2" x14ac:dyDescent="0.2">
      <c r="A338" s="219"/>
      <c r="B338" s="220"/>
      <c r="C338" s="258" t="s">
        <v>496</v>
      </c>
      <c r="D338" s="225"/>
      <c r="E338" s="226">
        <v>106.05</v>
      </c>
      <c r="F338" s="223"/>
      <c r="G338" s="223"/>
      <c r="H338" s="223"/>
      <c r="I338" s="223"/>
      <c r="J338" s="223"/>
      <c r="K338" s="223"/>
      <c r="L338" s="223"/>
      <c r="M338" s="223"/>
      <c r="N338" s="222"/>
      <c r="O338" s="222"/>
      <c r="P338" s="222"/>
      <c r="Q338" s="222"/>
      <c r="R338" s="223"/>
      <c r="S338" s="223"/>
      <c r="T338" s="223"/>
      <c r="U338" s="223"/>
      <c r="V338" s="223"/>
      <c r="W338" s="223"/>
      <c r="X338" s="223"/>
      <c r="Y338" s="223"/>
      <c r="Z338" s="212"/>
      <c r="AA338" s="212"/>
      <c r="AB338" s="212"/>
      <c r="AC338" s="212"/>
      <c r="AD338" s="212"/>
      <c r="AE338" s="212"/>
      <c r="AF338" s="212"/>
      <c r="AG338" s="212" t="s">
        <v>141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3" x14ac:dyDescent="0.2">
      <c r="A339" s="219"/>
      <c r="B339" s="220"/>
      <c r="C339" s="258" t="s">
        <v>497</v>
      </c>
      <c r="D339" s="225"/>
      <c r="E339" s="226">
        <v>36.365000000000002</v>
      </c>
      <c r="F339" s="223"/>
      <c r="G339" s="223"/>
      <c r="H339" s="223"/>
      <c r="I339" s="223"/>
      <c r="J339" s="223"/>
      <c r="K339" s="223"/>
      <c r="L339" s="223"/>
      <c r="M339" s="223"/>
      <c r="N339" s="222"/>
      <c r="O339" s="222"/>
      <c r="P339" s="222"/>
      <c r="Q339" s="222"/>
      <c r="R339" s="223"/>
      <c r="S339" s="223"/>
      <c r="T339" s="223"/>
      <c r="U339" s="223"/>
      <c r="V339" s="223"/>
      <c r="W339" s="223"/>
      <c r="X339" s="223"/>
      <c r="Y339" s="223"/>
      <c r="Z339" s="212"/>
      <c r="AA339" s="212"/>
      <c r="AB339" s="212"/>
      <c r="AC339" s="212"/>
      <c r="AD339" s="212"/>
      <c r="AE339" s="212"/>
      <c r="AF339" s="212"/>
      <c r="AG339" s="212" t="s">
        <v>141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3" x14ac:dyDescent="0.2">
      <c r="A340" s="219"/>
      <c r="B340" s="220"/>
      <c r="C340" s="258" t="s">
        <v>236</v>
      </c>
      <c r="D340" s="225"/>
      <c r="E340" s="226">
        <v>6.2160000000000002</v>
      </c>
      <c r="F340" s="223"/>
      <c r="G340" s="223"/>
      <c r="H340" s="223"/>
      <c r="I340" s="223"/>
      <c r="J340" s="223"/>
      <c r="K340" s="223"/>
      <c r="L340" s="223"/>
      <c r="M340" s="223"/>
      <c r="N340" s="222"/>
      <c r="O340" s="222"/>
      <c r="P340" s="222"/>
      <c r="Q340" s="222"/>
      <c r="R340" s="223"/>
      <c r="S340" s="223"/>
      <c r="T340" s="223"/>
      <c r="U340" s="223"/>
      <c r="V340" s="223"/>
      <c r="W340" s="223"/>
      <c r="X340" s="223"/>
      <c r="Y340" s="223"/>
      <c r="Z340" s="212"/>
      <c r="AA340" s="212"/>
      <c r="AB340" s="212"/>
      <c r="AC340" s="212"/>
      <c r="AD340" s="212"/>
      <c r="AE340" s="212"/>
      <c r="AF340" s="212"/>
      <c r="AG340" s="212" t="s">
        <v>141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x14ac:dyDescent="0.2">
      <c r="A341" s="228" t="s">
        <v>128</v>
      </c>
      <c r="B341" s="229" t="s">
        <v>92</v>
      </c>
      <c r="C341" s="255" t="s">
        <v>93</v>
      </c>
      <c r="D341" s="230"/>
      <c r="E341" s="231"/>
      <c r="F341" s="232"/>
      <c r="G341" s="232">
        <f>SUMIF(AG342:AG345,"&lt;&gt;NOR",G342:G345)</f>
        <v>0</v>
      </c>
      <c r="H341" s="232"/>
      <c r="I341" s="232">
        <f>SUM(I342:I345)</f>
        <v>0</v>
      </c>
      <c r="J341" s="232"/>
      <c r="K341" s="232">
        <f>SUM(K342:K345)</f>
        <v>0</v>
      </c>
      <c r="L341" s="232"/>
      <c r="M341" s="232">
        <f>SUM(M342:M345)</f>
        <v>0</v>
      </c>
      <c r="N341" s="231"/>
      <c r="O341" s="231">
        <f>SUM(O342:O345)</f>
        <v>0</v>
      </c>
      <c r="P341" s="231"/>
      <c r="Q341" s="231">
        <f>SUM(Q342:Q345)</f>
        <v>0</v>
      </c>
      <c r="R341" s="232"/>
      <c r="S341" s="232"/>
      <c r="T341" s="233"/>
      <c r="U341" s="227"/>
      <c r="V341" s="227">
        <f>SUM(V342:V345)</f>
        <v>1.34</v>
      </c>
      <c r="W341" s="227"/>
      <c r="X341" s="227"/>
      <c r="Y341" s="227"/>
      <c r="AG341" t="s">
        <v>129</v>
      </c>
    </row>
    <row r="342" spans="1:60" outlineLevel="1" x14ac:dyDescent="0.2">
      <c r="A342" s="235">
        <v>111</v>
      </c>
      <c r="B342" s="236" t="s">
        <v>506</v>
      </c>
      <c r="C342" s="256" t="s">
        <v>507</v>
      </c>
      <c r="D342" s="237" t="s">
        <v>152</v>
      </c>
      <c r="E342" s="238">
        <v>10</v>
      </c>
      <c r="F342" s="239"/>
      <c r="G342" s="240">
        <f>ROUND(E342*F342,2)</f>
        <v>0</v>
      </c>
      <c r="H342" s="239"/>
      <c r="I342" s="240">
        <f>ROUND(E342*H342,2)</f>
        <v>0</v>
      </c>
      <c r="J342" s="239"/>
      <c r="K342" s="240">
        <f>ROUND(E342*J342,2)</f>
        <v>0</v>
      </c>
      <c r="L342" s="240">
        <v>21</v>
      </c>
      <c r="M342" s="240">
        <f>G342*(1+L342/100)</f>
        <v>0</v>
      </c>
      <c r="N342" s="238">
        <v>1.7000000000000001E-4</v>
      </c>
      <c r="O342" s="238">
        <f>ROUND(E342*N342,2)</f>
        <v>0</v>
      </c>
      <c r="P342" s="238">
        <v>0</v>
      </c>
      <c r="Q342" s="238">
        <f>ROUND(E342*P342,2)</f>
        <v>0</v>
      </c>
      <c r="R342" s="240" t="s">
        <v>508</v>
      </c>
      <c r="S342" s="240" t="s">
        <v>134</v>
      </c>
      <c r="T342" s="241" t="s">
        <v>134</v>
      </c>
      <c r="U342" s="223">
        <v>3.2480000000000002E-2</v>
      </c>
      <c r="V342" s="223">
        <f>ROUND(E342*U342,2)</f>
        <v>0.32</v>
      </c>
      <c r="W342" s="223"/>
      <c r="X342" s="223" t="s">
        <v>135</v>
      </c>
      <c r="Y342" s="223" t="s">
        <v>136</v>
      </c>
      <c r="Z342" s="212"/>
      <c r="AA342" s="212"/>
      <c r="AB342" s="212"/>
      <c r="AC342" s="212"/>
      <c r="AD342" s="212"/>
      <c r="AE342" s="212"/>
      <c r="AF342" s="212"/>
      <c r="AG342" s="212" t="s">
        <v>280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2" x14ac:dyDescent="0.2">
      <c r="A343" s="219"/>
      <c r="B343" s="220"/>
      <c r="C343" s="258" t="s">
        <v>509</v>
      </c>
      <c r="D343" s="225"/>
      <c r="E343" s="226">
        <v>10</v>
      </c>
      <c r="F343" s="223"/>
      <c r="G343" s="223"/>
      <c r="H343" s="223"/>
      <c r="I343" s="223"/>
      <c r="J343" s="223"/>
      <c r="K343" s="223"/>
      <c r="L343" s="223"/>
      <c r="M343" s="223"/>
      <c r="N343" s="222"/>
      <c r="O343" s="222"/>
      <c r="P343" s="222"/>
      <c r="Q343" s="222"/>
      <c r="R343" s="223"/>
      <c r="S343" s="223"/>
      <c r="T343" s="223"/>
      <c r="U343" s="223"/>
      <c r="V343" s="223"/>
      <c r="W343" s="223"/>
      <c r="X343" s="223"/>
      <c r="Y343" s="223"/>
      <c r="Z343" s="212"/>
      <c r="AA343" s="212"/>
      <c r="AB343" s="212"/>
      <c r="AC343" s="212"/>
      <c r="AD343" s="212"/>
      <c r="AE343" s="212"/>
      <c r="AF343" s="212"/>
      <c r="AG343" s="212" t="s">
        <v>141</v>
      </c>
      <c r="AH343" s="212">
        <v>5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">
      <c r="A344" s="235">
        <v>112</v>
      </c>
      <c r="B344" s="236" t="s">
        <v>510</v>
      </c>
      <c r="C344" s="256" t="s">
        <v>511</v>
      </c>
      <c r="D344" s="237" t="s">
        <v>152</v>
      </c>
      <c r="E344" s="238">
        <v>10</v>
      </c>
      <c r="F344" s="239"/>
      <c r="G344" s="240">
        <f>ROUND(E344*F344,2)</f>
        <v>0</v>
      </c>
      <c r="H344" s="239"/>
      <c r="I344" s="240">
        <f>ROUND(E344*H344,2)</f>
        <v>0</v>
      </c>
      <c r="J344" s="239"/>
      <c r="K344" s="240">
        <f>ROUND(E344*J344,2)</f>
        <v>0</v>
      </c>
      <c r="L344" s="240">
        <v>21</v>
      </c>
      <c r="M344" s="240">
        <f>G344*(1+L344/100)</f>
        <v>0</v>
      </c>
      <c r="N344" s="238">
        <v>4.6000000000000001E-4</v>
      </c>
      <c r="O344" s="238">
        <f>ROUND(E344*N344,2)</f>
        <v>0</v>
      </c>
      <c r="P344" s="238">
        <v>0</v>
      </c>
      <c r="Q344" s="238">
        <f>ROUND(E344*P344,2)</f>
        <v>0</v>
      </c>
      <c r="R344" s="240" t="s">
        <v>508</v>
      </c>
      <c r="S344" s="240" t="s">
        <v>134</v>
      </c>
      <c r="T344" s="241" t="s">
        <v>134</v>
      </c>
      <c r="U344" s="223">
        <v>0.10191</v>
      </c>
      <c r="V344" s="223">
        <f>ROUND(E344*U344,2)</f>
        <v>1.02</v>
      </c>
      <c r="W344" s="223"/>
      <c r="X344" s="223" t="s">
        <v>135</v>
      </c>
      <c r="Y344" s="223" t="s">
        <v>136</v>
      </c>
      <c r="Z344" s="212"/>
      <c r="AA344" s="212"/>
      <c r="AB344" s="212"/>
      <c r="AC344" s="212"/>
      <c r="AD344" s="212"/>
      <c r="AE344" s="212"/>
      <c r="AF344" s="212"/>
      <c r="AG344" s="212" t="s">
        <v>280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2" x14ac:dyDescent="0.2">
      <c r="A345" s="219"/>
      <c r="B345" s="220"/>
      <c r="C345" s="258" t="s">
        <v>157</v>
      </c>
      <c r="D345" s="225"/>
      <c r="E345" s="226">
        <v>10</v>
      </c>
      <c r="F345" s="223"/>
      <c r="G345" s="223"/>
      <c r="H345" s="223"/>
      <c r="I345" s="223"/>
      <c r="J345" s="223"/>
      <c r="K345" s="223"/>
      <c r="L345" s="223"/>
      <c r="M345" s="223"/>
      <c r="N345" s="222"/>
      <c r="O345" s="222"/>
      <c r="P345" s="222"/>
      <c r="Q345" s="222"/>
      <c r="R345" s="223"/>
      <c r="S345" s="223"/>
      <c r="T345" s="223"/>
      <c r="U345" s="223"/>
      <c r="V345" s="223"/>
      <c r="W345" s="223"/>
      <c r="X345" s="223"/>
      <c r="Y345" s="223"/>
      <c r="Z345" s="212"/>
      <c r="AA345" s="212"/>
      <c r="AB345" s="212"/>
      <c r="AC345" s="212"/>
      <c r="AD345" s="212"/>
      <c r="AE345" s="212"/>
      <c r="AF345" s="212"/>
      <c r="AG345" s="212" t="s">
        <v>141</v>
      </c>
      <c r="AH345" s="212">
        <v>5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x14ac:dyDescent="0.2">
      <c r="A346" s="228" t="s">
        <v>128</v>
      </c>
      <c r="B346" s="229" t="s">
        <v>94</v>
      </c>
      <c r="C346" s="255" t="s">
        <v>95</v>
      </c>
      <c r="D346" s="230"/>
      <c r="E346" s="231"/>
      <c r="F346" s="232"/>
      <c r="G346" s="232">
        <f>SUMIF(AG347:AG348,"&lt;&gt;NOR",G347:G348)</f>
        <v>0</v>
      </c>
      <c r="H346" s="232"/>
      <c r="I346" s="232">
        <f>SUM(I347:I348)</f>
        <v>0</v>
      </c>
      <c r="J346" s="232"/>
      <c r="K346" s="232">
        <f>SUM(K347:K348)</f>
        <v>0</v>
      </c>
      <c r="L346" s="232"/>
      <c r="M346" s="232">
        <f>SUM(M347:M348)</f>
        <v>0</v>
      </c>
      <c r="N346" s="231"/>
      <c r="O346" s="231">
        <f>SUM(O347:O348)</f>
        <v>0</v>
      </c>
      <c r="P346" s="231"/>
      <c r="Q346" s="231">
        <f>SUM(Q347:Q348)</f>
        <v>0</v>
      </c>
      <c r="R346" s="232"/>
      <c r="S346" s="232"/>
      <c r="T346" s="233"/>
      <c r="U346" s="227"/>
      <c r="V346" s="227">
        <f>SUM(V347:V348)</f>
        <v>0</v>
      </c>
      <c r="W346" s="227"/>
      <c r="X346" s="227"/>
      <c r="Y346" s="227"/>
      <c r="AG346" t="s">
        <v>129</v>
      </c>
    </row>
    <row r="347" spans="1:60" outlineLevel="1" x14ac:dyDescent="0.2">
      <c r="A347" s="243">
        <v>113</v>
      </c>
      <c r="B347" s="244" t="s">
        <v>512</v>
      </c>
      <c r="C347" s="259" t="s">
        <v>513</v>
      </c>
      <c r="D347" s="245" t="s">
        <v>145</v>
      </c>
      <c r="E347" s="246">
        <v>1</v>
      </c>
      <c r="F347" s="247"/>
      <c r="G347" s="248">
        <f>ROUND(E347*F347,2)</f>
        <v>0</v>
      </c>
      <c r="H347" s="247"/>
      <c r="I347" s="248">
        <f>ROUND(E347*H347,2)</f>
        <v>0</v>
      </c>
      <c r="J347" s="247"/>
      <c r="K347" s="248">
        <f>ROUND(E347*J347,2)</f>
        <v>0</v>
      </c>
      <c r="L347" s="248">
        <v>21</v>
      </c>
      <c r="M347" s="248">
        <f>G347*(1+L347/100)</f>
        <v>0</v>
      </c>
      <c r="N347" s="246">
        <v>0</v>
      </c>
      <c r="O347" s="246">
        <f>ROUND(E347*N347,2)</f>
        <v>0</v>
      </c>
      <c r="P347" s="246">
        <v>0</v>
      </c>
      <c r="Q347" s="246">
        <f>ROUND(E347*P347,2)</f>
        <v>0</v>
      </c>
      <c r="R347" s="248"/>
      <c r="S347" s="248" t="s">
        <v>146</v>
      </c>
      <c r="T347" s="249" t="s">
        <v>147</v>
      </c>
      <c r="U347" s="223">
        <v>0</v>
      </c>
      <c r="V347" s="223">
        <f>ROUND(E347*U347,2)</f>
        <v>0</v>
      </c>
      <c r="W347" s="223"/>
      <c r="X347" s="223" t="s">
        <v>135</v>
      </c>
      <c r="Y347" s="223" t="s">
        <v>136</v>
      </c>
      <c r="Z347" s="212"/>
      <c r="AA347" s="212"/>
      <c r="AB347" s="212"/>
      <c r="AC347" s="212"/>
      <c r="AD347" s="212"/>
      <c r="AE347" s="212"/>
      <c r="AF347" s="212"/>
      <c r="AG347" s="212" t="s">
        <v>164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 x14ac:dyDescent="0.2">
      <c r="A348" s="243">
        <v>114</v>
      </c>
      <c r="B348" s="244" t="s">
        <v>514</v>
      </c>
      <c r="C348" s="259" t="s">
        <v>515</v>
      </c>
      <c r="D348" s="245" t="s">
        <v>145</v>
      </c>
      <c r="E348" s="246">
        <v>1</v>
      </c>
      <c r="F348" s="247"/>
      <c r="G348" s="248">
        <f>ROUND(E348*F348,2)</f>
        <v>0</v>
      </c>
      <c r="H348" s="247"/>
      <c r="I348" s="248">
        <f>ROUND(E348*H348,2)</f>
        <v>0</v>
      </c>
      <c r="J348" s="247"/>
      <c r="K348" s="248">
        <f>ROUND(E348*J348,2)</f>
        <v>0</v>
      </c>
      <c r="L348" s="248">
        <v>21</v>
      </c>
      <c r="M348" s="248">
        <f>G348*(1+L348/100)</f>
        <v>0</v>
      </c>
      <c r="N348" s="246">
        <v>0</v>
      </c>
      <c r="O348" s="246">
        <f>ROUND(E348*N348,2)</f>
        <v>0</v>
      </c>
      <c r="P348" s="246">
        <v>0</v>
      </c>
      <c r="Q348" s="246">
        <f>ROUND(E348*P348,2)</f>
        <v>0</v>
      </c>
      <c r="R348" s="248"/>
      <c r="S348" s="248" t="s">
        <v>146</v>
      </c>
      <c r="T348" s="249" t="s">
        <v>147</v>
      </c>
      <c r="U348" s="223">
        <v>0</v>
      </c>
      <c r="V348" s="223">
        <f>ROUND(E348*U348,2)</f>
        <v>0</v>
      </c>
      <c r="W348" s="223"/>
      <c r="X348" s="223" t="s">
        <v>135</v>
      </c>
      <c r="Y348" s="223" t="s">
        <v>136</v>
      </c>
      <c r="Z348" s="212"/>
      <c r="AA348" s="212"/>
      <c r="AB348" s="212"/>
      <c r="AC348" s="212"/>
      <c r="AD348" s="212"/>
      <c r="AE348" s="212"/>
      <c r="AF348" s="212"/>
      <c r="AG348" s="212" t="s">
        <v>164</v>
      </c>
      <c r="AH348" s="212"/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x14ac:dyDescent="0.2">
      <c r="A349" s="228" t="s">
        <v>128</v>
      </c>
      <c r="B349" s="229" t="s">
        <v>96</v>
      </c>
      <c r="C349" s="255" t="s">
        <v>97</v>
      </c>
      <c r="D349" s="230"/>
      <c r="E349" s="231"/>
      <c r="F349" s="232"/>
      <c r="G349" s="232">
        <f>SUMIF(AG350:AG368,"&lt;&gt;NOR",G350:G368)</f>
        <v>0</v>
      </c>
      <c r="H349" s="232"/>
      <c r="I349" s="232">
        <f>SUM(I350:I368)</f>
        <v>0</v>
      </c>
      <c r="J349" s="232"/>
      <c r="K349" s="232">
        <f>SUM(K350:K368)</f>
        <v>0</v>
      </c>
      <c r="L349" s="232"/>
      <c r="M349" s="232">
        <f>SUM(M350:M368)</f>
        <v>0</v>
      </c>
      <c r="N349" s="231"/>
      <c r="O349" s="231">
        <f>SUM(O350:O368)</f>
        <v>0</v>
      </c>
      <c r="P349" s="231"/>
      <c r="Q349" s="231">
        <f>SUM(Q350:Q368)</f>
        <v>0</v>
      </c>
      <c r="R349" s="232"/>
      <c r="S349" s="232"/>
      <c r="T349" s="233"/>
      <c r="U349" s="227"/>
      <c r="V349" s="227">
        <f>SUM(V350:V368)</f>
        <v>28.169999999999998</v>
      </c>
      <c r="W349" s="227"/>
      <c r="X349" s="227"/>
      <c r="Y349" s="227"/>
      <c r="AG349" t="s">
        <v>129</v>
      </c>
    </row>
    <row r="350" spans="1:60" outlineLevel="1" x14ac:dyDescent="0.2">
      <c r="A350" s="235">
        <v>115</v>
      </c>
      <c r="B350" s="236" t="s">
        <v>516</v>
      </c>
      <c r="C350" s="256" t="s">
        <v>517</v>
      </c>
      <c r="D350" s="237" t="s">
        <v>228</v>
      </c>
      <c r="E350" s="238">
        <v>0.47238999999999998</v>
      </c>
      <c r="F350" s="239"/>
      <c r="G350" s="240">
        <f>ROUND(E350*F350,2)</f>
        <v>0</v>
      </c>
      <c r="H350" s="239"/>
      <c r="I350" s="240">
        <f>ROUND(E350*H350,2)</f>
        <v>0</v>
      </c>
      <c r="J350" s="239"/>
      <c r="K350" s="240">
        <f>ROUND(E350*J350,2)</f>
        <v>0</v>
      </c>
      <c r="L350" s="240">
        <v>21</v>
      </c>
      <c r="M350" s="240">
        <f>G350*(1+L350/100)</f>
        <v>0</v>
      </c>
      <c r="N350" s="238">
        <v>0</v>
      </c>
      <c r="O350" s="238">
        <f>ROUND(E350*N350,2)</f>
        <v>0</v>
      </c>
      <c r="P350" s="238">
        <v>0</v>
      </c>
      <c r="Q350" s="238">
        <f>ROUND(E350*P350,2)</f>
        <v>0</v>
      </c>
      <c r="R350" s="240" t="s">
        <v>202</v>
      </c>
      <c r="S350" s="240" t="s">
        <v>134</v>
      </c>
      <c r="T350" s="241" t="s">
        <v>134</v>
      </c>
      <c r="U350" s="223">
        <v>0</v>
      </c>
      <c r="V350" s="223">
        <f>ROUND(E350*U350,2)</f>
        <v>0</v>
      </c>
      <c r="W350" s="223"/>
      <c r="X350" s="223" t="s">
        <v>135</v>
      </c>
      <c r="Y350" s="223" t="s">
        <v>136</v>
      </c>
      <c r="Z350" s="212"/>
      <c r="AA350" s="212"/>
      <c r="AB350" s="212"/>
      <c r="AC350" s="212"/>
      <c r="AD350" s="212"/>
      <c r="AE350" s="212"/>
      <c r="AF350" s="212"/>
      <c r="AG350" s="212" t="s">
        <v>137</v>
      </c>
      <c r="AH350" s="212"/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ht="22.5" outlineLevel="2" x14ac:dyDescent="0.2">
      <c r="A351" s="219"/>
      <c r="B351" s="220"/>
      <c r="C351" s="263" t="s">
        <v>518</v>
      </c>
      <c r="D351" s="254"/>
      <c r="E351" s="254"/>
      <c r="F351" s="254"/>
      <c r="G351" s="254"/>
      <c r="H351" s="223"/>
      <c r="I351" s="223"/>
      <c r="J351" s="223"/>
      <c r="K351" s="223"/>
      <c r="L351" s="223"/>
      <c r="M351" s="223"/>
      <c r="N351" s="222"/>
      <c r="O351" s="222"/>
      <c r="P351" s="222"/>
      <c r="Q351" s="222"/>
      <c r="R351" s="223"/>
      <c r="S351" s="223"/>
      <c r="T351" s="223"/>
      <c r="U351" s="223"/>
      <c r="V351" s="223"/>
      <c r="W351" s="223"/>
      <c r="X351" s="223"/>
      <c r="Y351" s="223"/>
      <c r="Z351" s="212"/>
      <c r="AA351" s="212"/>
      <c r="AB351" s="212"/>
      <c r="AC351" s="212"/>
      <c r="AD351" s="212"/>
      <c r="AE351" s="212"/>
      <c r="AF351" s="212"/>
      <c r="AG351" s="212" t="s">
        <v>167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51" t="str">
        <f>C351</f>
        <v>Pro vyjádření výnosu ve prospěch zhotovitele je nutné jednotkovou cenu uvést se záporným znaménkem. (Získaná částka ponižuje náklad stavby.)</v>
      </c>
      <c r="BB351" s="212"/>
      <c r="BC351" s="212"/>
      <c r="BD351" s="212"/>
      <c r="BE351" s="212"/>
      <c r="BF351" s="212"/>
      <c r="BG351" s="212"/>
      <c r="BH351" s="212"/>
    </row>
    <row r="352" spans="1:60" outlineLevel="2" x14ac:dyDescent="0.2">
      <c r="A352" s="219"/>
      <c r="B352" s="220"/>
      <c r="C352" s="258" t="s">
        <v>519</v>
      </c>
      <c r="D352" s="225"/>
      <c r="E352" s="226">
        <v>0.47238999999999998</v>
      </c>
      <c r="F352" s="223"/>
      <c r="G352" s="223"/>
      <c r="H352" s="223"/>
      <c r="I352" s="223"/>
      <c r="J352" s="223"/>
      <c r="K352" s="223"/>
      <c r="L352" s="223"/>
      <c r="M352" s="223"/>
      <c r="N352" s="222"/>
      <c r="O352" s="222"/>
      <c r="P352" s="222"/>
      <c r="Q352" s="222"/>
      <c r="R352" s="223"/>
      <c r="S352" s="223"/>
      <c r="T352" s="223"/>
      <c r="U352" s="223"/>
      <c r="V352" s="223"/>
      <c r="W352" s="223"/>
      <c r="X352" s="223"/>
      <c r="Y352" s="223"/>
      <c r="Z352" s="212"/>
      <c r="AA352" s="212"/>
      <c r="AB352" s="212"/>
      <c r="AC352" s="212"/>
      <c r="AD352" s="212"/>
      <c r="AE352" s="212"/>
      <c r="AF352" s="212"/>
      <c r="AG352" s="212" t="s">
        <v>141</v>
      </c>
      <c r="AH352" s="212">
        <v>0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ht="22.5" outlineLevel="1" x14ac:dyDescent="0.2">
      <c r="A353" s="235">
        <v>116</v>
      </c>
      <c r="B353" s="236" t="s">
        <v>520</v>
      </c>
      <c r="C353" s="256" t="s">
        <v>521</v>
      </c>
      <c r="D353" s="237" t="s">
        <v>228</v>
      </c>
      <c r="E353" s="238">
        <v>4.4043299999999999</v>
      </c>
      <c r="F353" s="239"/>
      <c r="G353" s="240">
        <f>ROUND(E353*F353,2)</f>
        <v>0</v>
      </c>
      <c r="H353" s="239"/>
      <c r="I353" s="240">
        <f>ROUND(E353*H353,2)</f>
        <v>0</v>
      </c>
      <c r="J353" s="239"/>
      <c r="K353" s="240">
        <f>ROUND(E353*J353,2)</f>
        <v>0</v>
      </c>
      <c r="L353" s="240">
        <v>21</v>
      </c>
      <c r="M353" s="240">
        <f>G353*(1+L353/100)</f>
        <v>0</v>
      </c>
      <c r="N353" s="238">
        <v>0</v>
      </c>
      <c r="O353" s="238">
        <f>ROUND(E353*N353,2)</f>
        <v>0</v>
      </c>
      <c r="P353" s="238">
        <v>0</v>
      </c>
      <c r="Q353" s="238">
        <f>ROUND(E353*P353,2)</f>
        <v>0</v>
      </c>
      <c r="R353" s="240" t="s">
        <v>202</v>
      </c>
      <c r="S353" s="240" t="s">
        <v>134</v>
      </c>
      <c r="T353" s="241" t="s">
        <v>134</v>
      </c>
      <c r="U353" s="223">
        <v>0</v>
      </c>
      <c r="V353" s="223">
        <f>ROUND(E353*U353,2)</f>
        <v>0</v>
      </c>
      <c r="W353" s="223"/>
      <c r="X353" s="223" t="s">
        <v>135</v>
      </c>
      <c r="Y353" s="223" t="s">
        <v>136</v>
      </c>
      <c r="Z353" s="212"/>
      <c r="AA353" s="212"/>
      <c r="AB353" s="212"/>
      <c r="AC353" s="212"/>
      <c r="AD353" s="212"/>
      <c r="AE353" s="212"/>
      <c r="AF353" s="212"/>
      <c r="AG353" s="212" t="s">
        <v>137</v>
      </c>
      <c r="AH353" s="212"/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2" x14ac:dyDescent="0.2">
      <c r="A354" s="219"/>
      <c r="B354" s="220"/>
      <c r="C354" s="258" t="s">
        <v>522</v>
      </c>
      <c r="D354" s="225"/>
      <c r="E354" s="226">
        <v>7.7291999999999996</v>
      </c>
      <c r="F354" s="223"/>
      <c r="G354" s="223"/>
      <c r="H354" s="223"/>
      <c r="I354" s="223"/>
      <c r="J354" s="223"/>
      <c r="K354" s="223"/>
      <c r="L354" s="223"/>
      <c r="M354" s="223"/>
      <c r="N354" s="222"/>
      <c r="O354" s="222"/>
      <c r="P354" s="222"/>
      <c r="Q354" s="222"/>
      <c r="R354" s="223"/>
      <c r="S354" s="223"/>
      <c r="T354" s="223"/>
      <c r="U354" s="223"/>
      <c r="V354" s="223"/>
      <c r="W354" s="223"/>
      <c r="X354" s="223"/>
      <c r="Y354" s="223"/>
      <c r="Z354" s="212"/>
      <c r="AA354" s="212"/>
      <c r="AB354" s="212"/>
      <c r="AC354" s="212"/>
      <c r="AD354" s="212"/>
      <c r="AE354" s="212"/>
      <c r="AF354" s="212"/>
      <c r="AG354" s="212" t="s">
        <v>141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3" x14ac:dyDescent="0.2">
      <c r="A355" s="219"/>
      <c r="B355" s="220"/>
      <c r="C355" s="258" t="s">
        <v>523</v>
      </c>
      <c r="D355" s="225"/>
      <c r="E355" s="226">
        <v>-0.47238999999999998</v>
      </c>
      <c r="F355" s="223"/>
      <c r="G355" s="223"/>
      <c r="H355" s="223"/>
      <c r="I355" s="223"/>
      <c r="J355" s="223"/>
      <c r="K355" s="223"/>
      <c r="L355" s="223"/>
      <c r="M355" s="223"/>
      <c r="N355" s="222"/>
      <c r="O355" s="222"/>
      <c r="P355" s="222"/>
      <c r="Q355" s="222"/>
      <c r="R355" s="223"/>
      <c r="S355" s="223"/>
      <c r="T355" s="223"/>
      <c r="U355" s="223"/>
      <c r="V355" s="223"/>
      <c r="W355" s="223"/>
      <c r="X355" s="223"/>
      <c r="Y355" s="223"/>
      <c r="Z355" s="212"/>
      <c r="AA355" s="212"/>
      <c r="AB355" s="212"/>
      <c r="AC355" s="212"/>
      <c r="AD355" s="212"/>
      <c r="AE355" s="212"/>
      <c r="AF355" s="212"/>
      <c r="AG355" s="212" t="s">
        <v>141</v>
      </c>
      <c r="AH355" s="212">
        <v>5</v>
      </c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3" x14ac:dyDescent="0.2">
      <c r="A356" s="219"/>
      <c r="B356" s="220"/>
      <c r="C356" s="258" t="s">
        <v>524</v>
      </c>
      <c r="D356" s="225"/>
      <c r="E356" s="226">
        <v>-0.88185000000000002</v>
      </c>
      <c r="F356" s="223"/>
      <c r="G356" s="223"/>
      <c r="H356" s="223"/>
      <c r="I356" s="223"/>
      <c r="J356" s="223"/>
      <c r="K356" s="223"/>
      <c r="L356" s="223"/>
      <c r="M356" s="223"/>
      <c r="N356" s="222"/>
      <c r="O356" s="222"/>
      <c r="P356" s="222"/>
      <c r="Q356" s="222"/>
      <c r="R356" s="223"/>
      <c r="S356" s="223"/>
      <c r="T356" s="223"/>
      <c r="U356" s="223"/>
      <c r="V356" s="223"/>
      <c r="W356" s="223"/>
      <c r="X356" s="223"/>
      <c r="Y356" s="223"/>
      <c r="Z356" s="212"/>
      <c r="AA356" s="212"/>
      <c r="AB356" s="212"/>
      <c r="AC356" s="212"/>
      <c r="AD356" s="212"/>
      <c r="AE356" s="212"/>
      <c r="AF356" s="212"/>
      <c r="AG356" s="212" t="s">
        <v>141</v>
      </c>
      <c r="AH356" s="212">
        <v>5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3" x14ac:dyDescent="0.2">
      <c r="A357" s="219"/>
      <c r="B357" s="220"/>
      <c r="C357" s="258" t="s">
        <v>525</v>
      </c>
      <c r="D357" s="225"/>
      <c r="E357" s="226">
        <v>-1.9706300000000001</v>
      </c>
      <c r="F357" s="223"/>
      <c r="G357" s="223"/>
      <c r="H357" s="223"/>
      <c r="I357" s="223"/>
      <c r="J357" s="223"/>
      <c r="K357" s="223"/>
      <c r="L357" s="223"/>
      <c r="M357" s="223"/>
      <c r="N357" s="222"/>
      <c r="O357" s="222"/>
      <c r="P357" s="222"/>
      <c r="Q357" s="222"/>
      <c r="R357" s="223"/>
      <c r="S357" s="223"/>
      <c r="T357" s="223"/>
      <c r="U357" s="223"/>
      <c r="V357" s="223"/>
      <c r="W357" s="223"/>
      <c r="X357" s="223"/>
      <c r="Y357" s="223"/>
      <c r="Z357" s="212"/>
      <c r="AA357" s="212"/>
      <c r="AB357" s="212"/>
      <c r="AC357" s="212"/>
      <c r="AD357" s="212"/>
      <c r="AE357" s="212"/>
      <c r="AF357" s="212"/>
      <c r="AG357" s="212" t="s">
        <v>141</v>
      </c>
      <c r="AH357" s="212">
        <v>5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 x14ac:dyDescent="0.2">
      <c r="A358" s="235">
        <v>117</v>
      </c>
      <c r="B358" s="236" t="s">
        <v>526</v>
      </c>
      <c r="C358" s="256" t="s">
        <v>527</v>
      </c>
      <c r="D358" s="237" t="s">
        <v>228</v>
      </c>
      <c r="E358" s="238">
        <v>0.88185000000000002</v>
      </c>
      <c r="F358" s="239"/>
      <c r="G358" s="240">
        <f>ROUND(E358*F358,2)</f>
        <v>0</v>
      </c>
      <c r="H358" s="239"/>
      <c r="I358" s="240">
        <f>ROUND(E358*H358,2)</f>
        <v>0</v>
      </c>
      <c r="J358" s="239"/>
      <c r="K358" s="240">
        <f>ROUND(E358*J358,2)</f>
        <v>0</v>
      </c>
      <c r="L358" s="240">
        <v>21</v>
      </c>
      <c r="M358" s="240">
        <f>G358*(1+L358/100)</f>
        <v>0</v>
      </c>
      <c r="N358" s="238">
        <v>0</v>
      </c>
      <c r="O358" s="238">
        <f>ROUND(E358*N358,2)</f>
        <v>0</v>
      </c>
      <c r="P358" s="238">
        <v>0</v>
      </c>
      <c r="Q358" s="238">
        <f>ROUND(E358*P358,2)</f>
        <v>0</v>
      </c>
      <c r="R358" s="240" t="s">
        <v>202</v>
      </c>
      <c r="S358" s="240" t="s">
        <v>134</v>
      </c>
      <c r="T358" s="241" t="s">
        <v>134</v>
      </c>
      <c r="U358" s="223">
        <v>0</v>
      </c>
      <c r="V358" s="223">
        <f>ROUND(E358*U358,2)</f>
        <v>0</v>
      </c>
      <c r="W358" s="223"/>
      <c r="X358" s="223" t="s">
        <v>135</v>
      </c>
      <c r="Y358" s="223" t="s">
        <v>136</v>
      </c>
      <c r="Z358" s="212"/>
      <c r="AA358" s="212"/>
      <c r="AB358" s="212"/>
      <c r="AC358" s="212"/>
      <c r="AD358" s="212"/>
      <c r="AE358" s="212"/>
      <c r="AF358" s="212"/>
      <c r="AG358" s="212" t="s">
        <v>137</v>
      </c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2" x14ac:dyDescent="0.2">
      <c r="A359" s="219"/>
      <c r="B359" s="220"/>
      <c r="C359" s="258" t="s">
        <v>528</v>
      </c>
      <c r="D359" s="225"/>
      <c r="E359" s="226">
        <v>0.88185000000000002</v>
      </c>
      <c r="F359" s="223"/>
      <c r="G359" s="223"/>
      <c r="H359" s="223"/>
      <c r="I359" s="223"/>
      <c r="J359" s="223"/>
      <c r="K359" s="223"/>
      <c r="L359" s="223"/>
      <c r="M359" s="223"/>
      <c r="N359" s="222"/>
      <c r="O359" s="222"/>
      <c r="P359" s="222"/>
      <c r="Q359" s="222"/>
      <c r="R359" s="223"/>
      <c r="S359" s="223"/>
      <c r="T359" s="223"/>
      <c r="U359" s="223"/>
      <c r="V359" s="223"/>
      <c r="W359" s="223"/>
      <c r="X359" s="223"/>
      <c r="Y359" s="223"/>
      <c r="Z359" s="212"/>
      <c r="AA359" s="212"/>
      <c r="AB359" s="212"/>
      <c r="AC359" s="212"/>
      <c r="AD359" s="212"/>
      <c r="AE359" s="212"/>
      <c r="AF359" s="212"/>
      <c r="AG359" s="212" t="s">
        <v>141</v>
      </c>
      <c r="AH359" s="212">
        <v>0</v>
      </c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ht="22.5" outlineLevel="1" x14ac:dyDescent="0.2">
      <c r="A360" s="235">
        <v>118</v>
      </c>
      <c r="B360" s="236" t="s">
        <v>529</v>
      </c>
      <c r="C360" s="256" t="s">
        <v>530</v>
      </c>
      <c r="D360" s="237" t="s">
        <v>228</v>
      </c>
      <c r="E360" s="238">
        <v>1.9706300000000001</v>
      </c>
      <c r="F360" s="239"/>
      <c r="G360" s="240">
        <f>ROUND(E360*F360,2)</f>
        <v>0</v>
      </c>
      <c r="H360" s="239"/>
      <c r="I360" s="240">
        <f>ROUND(E360*H360,2)</f>
        <v>0</v>
      </c>
      <c r="J360" s="239"/>
      <c r="K360" s="240">
        <f>ROUND(E360*J360,2)</f>
        <v>0</v>
      </c>
      <c r="L360" s="240">
        <v>21</v>
      </c>
      <c r="M360" s="240">
        <f>G360*(1+L360/100)</f>
        <v>0</v>
      </c>
      <c r="N360" s="238">
        <v>0</v>
      </c>
      <c r="O360" s="238">
        <f>ROUND(E360*N360,2)</f>
        <v>0</v>
      </c>
      <c r="P360" s="238">
        <v>0</v>
      </c>
      <c r="Q360" s="238">
        <f>ROUND(E360*P360,2)</f>
        <v>0</v>
      </c>
      <c r="R360" s="240" t="s">
        <v>202</v>
      </c>
      <c r="S360" s="240" t="s">
        <v>134</v>
      </c>
      <c r="T360" s="241" t="s">
        <v>134</v>
      </c>
      <c r="U360" s="223">
        <v>0</v>
      </c>
      <c r="V360" s="223">
        <f>ROUND(E360*U360,2)</f>
        <v>0</v>
      </c>
      <c r="W360" s="223"/>
      <c r="X360" s="223" t="s">
        <v>135</v>
      </c>
      <c r="Y360" s="223" t="s">
        <v>136</v>
      </c>
      <c r="Z360" s="212"/>
      <c r="AA360" s="212"/>
      <c r="AB360" s="212"/>
      <c r="AC360" s="212"/>
      <c r="AD360" s="212"/>
      <c r="AE360" s="212"/>
      <c r="AF360" s="212"/>
      <c r="AG360" s="212" t="s">
        <v>137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2" x14ac:dyDescent="0.2">
      <c r="A361" s="219"/>
      <c r="B361" s="220"/>
      <c r="C361" s="258" t="s">
        <v>531</v>
      </c>
      <c r="D361" s="225"/>
      <c r="E361" s="226">
        <v>1.9706300000000001</v>
      </c>
      <c r="F361" s="223"/>
      <c r="G361" s="223"/>
      <c r="H361" s="223"/>
      <c r="I361" s="223"/>
      <c r="J361" s="223"/>
      <c r="K361" s="223"/>
      <c r="L361" s="223"/>
      <c r="M361" s="223"/>
      <c r="N361" s="222"/>
      <c r="O361" s="222"/>
      <c r="P361" s="222"/>
      <c r="Q361" s="222"/>
      <c r="R361" s="223"/>
      <c r="S361" s="223"/>
      <c r="T361" s="223"/>
      <c r="U361" s="223"/>
      <c r="V361" s="223"/>
      <c r="W361" s="223"/>
      <c r="X361" s="223"/>
      <c r="Y361" s="223"/>
      <c r="Z361" s="212"/>
      <c r="AA361" s="212"/>
      <c r="AB361" s="212"/>
      <c r="AC361" s="212"/>
      <c r="AD361" s="212"/>
      <c r="AE361" s="212"/>
      <c r="AF361" s="212"/>
      <c r="AG361" s="212" t="s">
        <v>141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ht="22.5" outlineLevel="1" x14ac:dyDescent="0.2">
      <c r="A362" s="243">
        <v>119</v>
      </c>
      <c r="B362" s="244" t="s">
        <v>532</v>
      </c>
      <c r="C362" s="259" t="s">
        <v>533</v>
      </c>
      <c r="D362" s="245" t="s">
        <v>228</v>
      </c>
      <c r="E362" s="246">
        <v>9.0166599999999999</v>
      </c>
      <c r="F362" s="247"/>
      <c r="G362" s="248">
        <f>ROUND(E362*F362,2)</f>
        <v>0</v>
      </c>
      <c r="H362" s="247"/>
      <c r="I362" s="248">
        <f>ROUND(E362*H362,2)</f>
        <v>0</v>
      </c>
      <c r="J362" s="247"/>
      <c r="K362" s="248">
        <f>ROUND(E362*J362,2)</f>
        <v>0</v>
      </c>
      <c r="L362" s="248">
        <v>21</v>
      </c>
      <c r="M362" s="248">
        <f>G362*(1+L362/100)</f>
        <v>0</v>
      </c>
      <c r="N362" s="246">
        <v>0</v>
      </c>
      <c r="O362" s="246">
        <f>ROUND(E362*N362,2)</f>
        <v>0</v>
      </c>
      <c r="P362" s="246">
        <v>0</v>
      </c>
      <c r="Q362" s="246">
        <f>ROUND(E362*P362,2)</f>
        <v>0</v>
      </c>
      <c r="R362" s="248" t="s">
        <v>202</v>
      </c>
      <c r="S362" s="248" t="s">
        <v>134</v>
      </c>
      <c r="T362" s="249" t="s">
        <v>134</v>
      </c>
      <c r="U362" s="223">
        <v>0.93300000000000005</v>
      </c>
      <c r="V362" s="223">
        <f>ROUND(E362*U362,2)</f>
        <v>8.41</v>
      </c>
      <c r="W362" s="223"/>
      <c r="X362" s="223" t="s">
        <v>534</v>
      </c>
      <c r="Y362" s="223" t="s">
        <v>136</v>
      </c>
      <c r="Z362" s="212"/>
      <c r="AA362" s="212"/>
      <c r="AB362" s="212"/>
      <c r="AC362" s="212"/>
      <c r="AD362" s="212"/>
      <c r="AE362" s="212"/>
      <c r="AF362" s="212"/>
      <c r="AG362" s="212" t="s">
        <v>535</v>
      </c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 x14ac:dyDescent="0.2">
      <c r="A363" s="243">
        <v>120</v>
      </c>
      <c r="B363" s="244" t="s">
        <v>536</v>
      </c>
      <c r="C363" s="259" t="s">
        <v>537</v>
      </c>
      <c r="D363" s="245" t="s">
        <v>228</v>
      </c>
      <c r="E363" s="246">
        <v>9.0166599999999999</v>
      </c>
      <c r="F363" s="247"/>
      <c r="G363" s="248">
        <f>ROUND(E363*F363,2)</f>
        <v>0</v>
      </c>
      <c r="H363" s="247"/>
      <c r="I363" s="248">
        <f>ROUND(E363*H363,2)</f>
        <v>0</v>
      </c>
      <c r="J363" s="247"/>
      <c r="K363" s="248">
        <f>ROUND(E363*J363,2)</f>
        <v>0</v>
      </c>
      <c r="L363" s="248">
        <v>21</v>
      </c>
      <c r="M363" s="248">
        <f>G363*(1+L363/100)</f>
        <v>0</v>
      </c>
      <c r="N363" s="246">
        <v>0</v>
      </c>
      <c r="O363" s="246">
        <f>ROUND(E363*N363,2)</f>
        <v>0</v>
      </c>
      <c r="P363" s="246">
        <v>0</v>
      </c>
      <c r="Q363" s="246">
        <f>ROUND(E363*P363,2)</f>
        <v>0</v>
      </c>
      <c r="R363" s="248" t="s">
        <v>202</v>
      </c>
      <c r="S363" s="248" t="s">
        <v>134</v>
      </c>
      <c r="T363" s="249" t="s">
        <v>134</v>
      </c>
      <c r="U363" s="223">
        <v>0.65</v>
      </c>
      <c r="V363" s="223">
        <f>ROUND(E363*U363,2)</f>
        <v>5.86</v>
      </c>
      <c r="W363" s="223"/>
      <c r="X363" s="223" t="s">
        <v>534</v>
      </c>
      <c r="Y363" s="223" t="s">
        <v>136</v>
      </c>
      <c r="Z363" s="212"/>
      <c r="AA363" s="212"/>
      <c r="AB363" s="212"/>
      <c r="AC363" s="212"/>
      <c r="AD363" s="212"/>
      <c r="AE363" s="212"/>
      <c r="AF363" s="212"/>
      <c r="AG363" s="212" t="s">
        <v>535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1" x14ac:dyDescent="0.2">
      <c r="A364" s="235">
        <v>121</v>
      </c>
      <c r="B364" s="236" t="s">
        <v>538</v>
      </c>
      <c r="C364" s="256" t="s">
        <v>539</v>
      </c>
      <c r="D364" s="237" t="s">
        <v>228</v>
      </c>
      <c r="E364" s="238">
        <v>9.0166599999999999</v>
      </c>
      <c r="F364" s="239"/>
      <c r="G364" s="240">
        <f>ROUND(E364*F364,2)</f>
        <v>0</v>
      </c>
      <c r="H364" s="239"/>
      <c r="I364" s="240">
        <f>ROUND(E364*H364,2)</f>
        <v>0</v>
      </c>
      <c r="J364" s="239"/>
      <c r="K364" s="240">
        <f>ROUND(E364*J364,2)</f>
        <v>0</v>
      </c>
      <c r="L364" s="240">
        <v>21</v>
      </c>
      <c r="M364" s="240">
        <f>G364*(1+L364/100)</f>
        <v>0</v>
      </c>
      <c r="N364" s="238">
        <v>0</v>
      </c>
      <c r="O364" s="238">
        <f>ROUND(E364*N364,2)</f>
        <v>0</v>
      </c>
      <c r="P364" s="238">
        <v>0</v>
      </c>
      <c r="Q364" s="238">
        <f>ROUND(E364*P364,2)</f>
        <v>0</v>
      </c>
      <c r="R364" s="240" t="s">
        <v>202</v>
      </c>
      <c r="S364" s="240" t="s">
        <v>134</v>
      </c>
      <c r="T364" s="241" t="s">
        <v>134</v>
      </c>
      <c r="U364" s="223">
        <v>0.49</v>
      </c>
      <c r="V364" s="223">
        <f>ROUND(E364*U364,2)</f>
        <v>4.42</v>
      </c>
      <c r="W364" s="223"/>
      <c r="X364" s="223" t="s">
        <v>534</v>
      </c>
      <c r="Y364" s="223" t="s">
        <v>136</v>
      </c>
      <c r="Z364" s="212"/>
      <c r="AA364" s="212"/>
      <c r="AB364" s="212"/>
      <c r="AC364" s="212"/>
      <c r="AD364" s="212"/>
      <c r="AE364" s="212"/>
      <c r="AF364" s="212"/>
      <c r="AG364" s="212" t="s">
        <v>535</v>
      </c>
      <c r="AH364" s="212"/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2" x14ac:dyDescent="0.2">
      <c r="A365" s="219"/>
      <c r="B365" s="220"/>
      <c r="C365" s="263" t="s">
        <v>540</v>
      </c>
      <c r="D365" s="254"/>
      <c r="E365" s="254"/>
      <c r="F365" s="254"/>
      <c r="G365" s="254"/>
      <c r="H365" s="223"/>
      <c r="I365" s="223"/>
      <c r="J365" s="223"/>
      <c r="K365" s="223"/>
      <c r="L365" s="223"/>
      <c r="M365" s="223"/>
      <c r="N365" s="222"/>
      <c r="O365" s="222"/>
      <c r="P365" s="222"/>
      <c r="Q365" s="222"/>
      <c r="R365" s="223"/>
      <c r="S365" s="223"/>
      <c r="T365" s="223"/>
      <c r="U365" s="223"/>
      <c r="V365" s="223"/>
      <c r="W365" s="223"/>
      <c r="X365" s="223"/>
      <c r="Y365" s="223"/>
      <c r="Z365" s="212"/>
      <c r="AA365" s="212"/>
      <c r="AB365" s="212"/>
      <c r="AC365" s="212"/>
      <c r="AD365" s="212"/>
      <c r="AE365" s="212"/>
      <c r="AF365" s="212"/>
      <c r="AG365" s="212" t="s">
        <v>167</v>
      </c>
      <c r="AH365" s="212"/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1" x14ac:dyDescent="0.2">
      <c r="A366" s="243">
        <v>122</v>
      </c>
      <c r="B366" s="244" t="s">
        <v>541</v>
      </c>
      <c r="C366" s="259" t="s">
        <v>542</v>
      </c>
      <c r="D366" s="245" t="s">
        <v>228</v>
      </c>
      <c r="E366" s="246">
        <v>135.24994000000001</v>
      </c>
      <c r="F366" s="247"/>
      <c r="G366" s="248">
        <f>ROUND(E366*F366,2)</f>
        <v>0</v>
      </c>
      <c r="H366" s="247"/>
      <c r="I366" s="248">
        <f>ROUND(E366*H366,2)</f>
        <v>0</v>
      </c>
      <c r="J366" s="247"/>
      <c r="K366" s="248">
        <f>ROUND(E366*J366,2)</f>
        <v>0</v>
      </c>
      <c r="L366" s="248">
        <v>21</v>
      </c>
      <c r="M366" s="248">
        <f>G366*(1+L366/100)</f>
        <v>0</v>
      </c>
      <c r="N366" s="246">
        <v>0</v>
      </c>
      <c r="O366" s="246">
        <f>ROUND(E366*N366,2)</f>
        <v>0</v>
      </c>
      <c r="P366" s="246">
        <v>0</v>
      </c>
      <c r="Q366" s="246">
        <f>ROUND(E366*P366,2)</f>
        <v>0</v>
      </c>
      <c r="R366" s="248" t="s">
        <v>202</v>
      </c>
      <c r="S366" s="248" t="s">
        <v>134</v>
      </c>
      <c r="T366" s="249" t="s">
        <v>134</v>
      </c>
      <c r="U366" s="223">
        <v>0</v>
      </c>
      <c r="V366" s="223">
        <f>ROUND(E366*U366,2)</f>
        <v>0</v>
      </c>
      <c r="W366" s="223"/>
      <c r="X366" s="223" t="s">
        <v>534</v>
      </c>
      <c r="Y366" s="223" t="s">
        <v>136</v>
      </c>
      <c r="Z366" s="212"/>
      <c r="AA366" s="212"/>
      <c r="AB366" s="212"/>
      <c r="AC366" s="212"/>
      <c r="AD366" s="212"/>
      <c r="AE366" s="212"/>
      <c r="AF366" s="212"/>
      <c r="AG366" s="212" t="s">
        <v>535</v>
      </c>
      <c r="AH366" s="212"/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1" x14ac:dyDescent="0.2">
      <c r="A367" s="243">
        <v>123</v>
      </c>
      <c r="B367" s="244" t="s">
        <v>543</v>
      </c>
      <c r="C367" s="259" t="s">
        <v>544</v>
      </c>
      <c r="D367" s="245" t="s">
        <v>228</v>
      </c>
      <c r="E367" s="246">
        <v>9.0166599999999999</v>
      </c>
      <c r="F367" s="247"/>
      <c r="G367" s="248">
        <f>ROUND(E367*F367,2)</f>
        <v>0</v>
      </c>
      <c r="H367" s="247"/>
      <c r="I367" s="248">
        <f>ROUND(E367*H367,2)</f>
        <v>0</v>
      </c>
      <c r="J367" s="247"/>
      <c r="K367" s="248">
        <f>ROUND(E367*J367,2)</f>
        <v>0</v>
      </c>
      <c r="L367" s="248">
        <v>21</v>
      </c>
      <c r="M367" s="248">
        <f>G367*(1+L367/100)</f>
        <v>0</v>
      </c>
      <c r="N367" s="246">
        <v>0</v>
      </c>
      <c r="O367" s="246">
        <f>ROUND(E367*N367,2)</f>
        <v>0</v>
      </c>
      <c r="P367" s="246">
        <v>0</v>
      </c>
      <c r="Q367" s="246">
        <f>ROUND(E367*P367,2)</f>
        <v>0</v>
      </c>
      <c r="R367" s="248" t="s">
        <v>202</v>
      </c>
      <c r="S367" s="248" t="s">
        <v>134</v>
      </c>
      <c r="T367" s="249" t="s">
        <v>134</v>
      </c>
      <c r="U367" s="223">
        <v>0.94199999999999995</v>
      </c>
      <c r="V367" s="223">
        <f>ROUND(E367*U367,2)</f>
        <v>8.49</v>
      </c>
      <c r="W367" s="223"/>
      <c r="X367" s="223" t="s">
        <v>534</v>
      </c>
      <c r="Y367" s="223" t="s">
        <v>136</v>
      </c>
      <c r="Z367" s="212"/>
      <c r="AA367" s="212"/>
      <c r="AB367" s="212"/>
      <c r="AC367" s="212"/>
      <c r="AD367" s="212"/>
      <c r="AE367" s="212"/>
      <c r="AF367" s="212"/>
      <c r="AG367" s="212" t="s">
        <v>535</v>
      </c>
      <c r="AH367" s="212"/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ht="22.5" outlineLevel="1" x14ac:dyDescent="0.2">
      <c r="A368" s="243">
        <v>124</v>
      </c>
      <c r="B368" s="244" t="s">
        <v>545</v>
      </c>
      <c r="C368" s="259" t="s">
        <v>546</v>
      </c>
      <c r="D368" s="245" t="s">
        <v>228</v>
      </c>
      <c r="E368" s="246">
        <v>9.0166599999999999</v>
      </c>
      <c r="F368" s="247"/>
      <c r="G368" s="248">
        <f>ROUND(E368*F368,2)</f>
        <v>0</v>
      </c>
      <c r="H368" s="247"/>
      <c r="I368" s="248">
        <f>ROUND(E368*H368,2)</f>
        <v>0</v>
      </c>
      <c r="J368" s="247"/>
      <c r="K368" s="248">
        <f>ROUND(E368*J368,2)</f>
        <v>0</v>
      </c>
      <c r="L368" s="248">
        <v>21</v>
      </c>
      <c r="M368" s="248">
        <f>G368*(1+L368/100)</f>
        <v>0</v>
      </c>
      <c r="N368" s="246">
        <v>0</v>
      </c>
      <c r="O368" s="246">
        <f>ROUND(E368*N368,2)</f>
        <v>0</v>
      </c>
      <c r="P368" s="246">
        <v>0</v>
      </c>
      <c r="Q368" s="246">
        <f>ROUND(E368*P368,2)</f>
        <v>0</v>
      </c>
      <c r="R368" s="248" t="s">
        <v>202</v>
      </c>
      <c r="S368" s="248" t="s">
        <v>134</v>
      </c>
      <c r="T368" s="249" t="s">
        <v>134</v>
      </c>
      <c r="U368" s="223">
        <v>0.11</v>
      </c>
      <c r="V368" s="223">
        <f>ROUND(E368*U368,2)</f>
        <v>0.99</v>
      </c>
      <c r="W368" s="223"/>
      <c r="X368" s="223" t="s">
        <v>534</v>
      </c>
      <c r="Y368" s="223" t="s">
        <v>136</v>
      </c>
      <c r="Z368" s="212"/>
      <c r="AA368" s="212"/>
      <c r="AB368" s="212"/>
      <c r="AC368" s="212"/>
      <c r="AD368" s="212"/>
      <c r="AE368" s="212"/>
      <c r="AF368" s="212"/>
      <c r="AG368" s="212" t="s">
        <v>535</v>
      </c>
      <c r="AH368" s="212"/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x14ac:dyDescent="0.2">
      <c r="A369" s="228" t="s">
        <v>128</v>
      </c>
      <c r="B369" s="229" t="s">
        <v>99</v>
      </c>
      <c r="C369" s="255" t="s">
        <v>27</v>
      </c>
      <c r="D369" s="230"/>
      <c r="E369" s="231"/>
      <c r="F369" s="232"/>
      <c r="G369" s="232">
        <f>SUMIF(AG370:AG374,"&lt;&gt;NOR",G370:G374)</f>
        <v>0</v>
      </c>
      <c r="H369" s="232"/>
      <c r="I369" s="232">
        <f>SUM(I370:I374)</f>
        <v>0</v>
      </c>
      <c r="J369" s="232"/>
      <c r="K369" s="232">
        <f>SUM(K370:K374)</f>
        <v>0</v>
      </c>
      <c r="L369" s="232"/>
      <c r="M369" s="232">
        <f>SUM(M370:M374)</f>
        <v>0</v>
      </c>
      <c r="N369" s="231"/>
      <c r="O369" s="231">
        <f>SUM(O370:O374)</f>
        <v>0</v>
      </c>
      <c r="P369" s="231"/>
      <c r="Q369" s="231">
        <f>SUM(Q370:Q374)</f>
        <v>0</v>
      </c>
      <c r="R369" s="232"/>
      <c r="S369" s="232"/>
      <c r="T369" s="233"/>
      <c r="U369" s="227"/>
      <c r="V369" s="227">
        <f>SUM(V370:V374)</f>
        <v>0</v>
      </c>
      <c r="W369" s="227"/>
      <c r="X369" s="227"/>
      <c r="Y369" s="227"/>
      <c r="AG369" t="s">
        <v>129</v>
      </c>
    </row>
    <row r="370" spans="1:60" outlineLevel="1" x14ac:dyDescent="0.2">
      <c r="A370" s="235">
        <v>125</v>
      </c>
      <c r="B370" s="236" t="s">
        <v>547</v>
      </c>
      <c r="C370" s="256" t="s">
        <v>548</v>
      </c>
      <c r="D370" s="237" t="s">
        <v>549</v>
      </c>
      <c r="E370" s="238">
        <v>1</v>
      </c>
      <c r="F370" s="239"/>
      <c r="G370" s="240">
        <f>ROUND(E370*F370,2)</f>
        <v>0</v>
      </c>
      <c r="H370" s="239"/>
      <c r="I370" s="240">
        <f>ROUND(E370*H370,2)</f>
        <v>0</v>
      </c>
      <c r="J370" s="239"/>
      <c r="K370" s="240">
        <f>ROUND(E370*J370,2)</f>
        <v>0</v>
      </c>
      <c r="L370" s="240">
        <v>21</v>
      </c>
      <c r="M370" s="240">
        <f>G370*(1+L370/100)</f>
        <v>0</v>
      </c>
      <c r="N370" s="238">
        <v>0</v>
      </c>
      <c r="O370" s="238">
        <f>ROUND(E370*N370,2)</f>
        <v>0</v>
      </c>
      <c r="P370" s="238">
        <v>0</v>
      </c>
      <c r="Q370" s="238">
        <f>ROUND(E370*P370,2)</f>
        <v>0</v>
      </c>
      <c r="R370" s="240"/>
      <c r="S370" s="240" t="s">
        <v>134</v>
      </c>
      <c r="T370" s="241" t="s">
        <v>147</v>
      </c>
      <c r="U370" s="223">
        <v>0</v>
      </c>
      <c r="V370" s="223">
        <f>ROUND(E370*U370,2)</f>
        <v>0</v>
      </c>
      <c r="W370" s="223"/>
      <c r="X370" s="223" t="s">
        <v>550</v>
      </c>
      <c r="Y370" s="223" t="s">
        <v>136</v>
      </c>
      <c r="Z370" s="212"/>
      <c r="AA370" s="212"/>
      <c r="AB370" s="212"/>
      <c r="AC370" s="212"/>
      <c r="AD370" s="212"/>
      <c r="AE370" s="212"/>
      <c r="AF370" s="212"/>
      <c r="AG370" s="212" t="s">
        <v>551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ht="33.75" outlineLevel="2" x14ac:dyDescent="0.2">
      <c r="A371" s="219"/>
      <c r="B371" s="220"/>
      <c r="C371" s="263" t="s">
        <v>552</v>
      </c>
      <c r="D371" s="254"/>
      <c r="E371" s="254"/>
      <c r="F371" s="254"/>
      <c r="G371" s="254"/>
      <c r="H371" s="223"/>
      <c r="I371" s="223"/>
      <c r="J371" s="223"/>
      <c r="K371" s="223"/>
      <c r="L371" s="223"/>
      <c r="M371" s="223"/>
      <c r="N371" s="222"/>
      <c r="O371" s="222"/>
      <c r="P371" s="222"/>
      <c r="Q371" s="222"/>
      <c r="R371" s="223"/>
      <c r="S371" s="223"/>
      <c r="T371" s="223"/>
      <c r="U371" s="223"/>
      <c r="V371" s="223"/>
      <c r="W371" s="223"/>
      <c r="X371" s="223"/>
      <c r="Y371" s="223"/>
      <c r="Z371" s="212"/>
      <c r="AA371" s="212"/>
      <c r="AB371" s="212"/>
      <c r="AC371" s="212"/>
      <c r="AD371" s="212"/>
      <c r="AE371" s="212"/>
      <c r="AF371" s="212"/>
      <c r="AG371" s="212" t="s">
        <v>167</v>
      </c>
      <c r="AH371" s="212"/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51" t="str">
        <f>C371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371" s="212"/>
      <c r="BC371" s="212"/>
      <c r="BD371" s="212"/>
      <c r="BE371" s="212"/>
      <c r="BF371" s="212"/>
      <c r="BG371" s="212"/>
      <c r="BH371" s="212"/>
    </row>
    <row r="372" spans="1:60" outlineLevel="2" x14ac:dyDescent="0.2">
      <c r="A372" s="219"/>
      <c r="B372" s="220"/>
      <c r="C372" s="258" t="s">
        <v>553</v>
      </c>
      <c r="D372" s="225"/>
      <c r="E372" s="226">
        <v>1</v>
      </c>
      <c r="F372" s="223"/>
      <c r="G372" s="223"/>
      <c r="H372" s="223"/>
      <c r="I372" s="223"/>
      <c r="J372" s="223"/>
      <c r="K372" s="223"/>
      <c r="L372" s="223"/>
      <c r="M372" s="223"/>
      <c r="N372" s="222"/>
      <c r="O372" s="222"/>
      <c r="P372" s="222"/>
      <c r="Q372" s="222"/>
      <c r="R372" s="223"/>
      <c r="S372" s="223"/>
      <c r="T372" s="223"/>
      <c r="U372" s="223"/>
      <c r="V372" s="223"/>
      <c r="W372" s="223"/>
      <c r="X372" s="223"/>
      <c r="Y372" s="223"/>
      <c r="Z372" s="212"/>
      <c r="AA372" s="212"/>
      <c r="AB372" s="212"/>
      <c r="AC372" s="212"/>
      <c r="AD372" s="212"/>
      <c r="AE372" s="212"/>
      <c r="AF372" s="212"/>
      <c r="AG372" s="212" t="s">
        <v>141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 x14ac:dyDescent="0.2">
      <c r="A373" s="235">
        <v>126</v>
      </c>
      <c r="B373" s="236" t="s">
        <v>554</v>
      </c>
      <c r="C373" s="256" t="s">
        <v>555</v>
      </c>
      <c r="D373" s="237" t="s">
        <v>549</v>
      </c>
      <c r="E373" s="238">
        <v>1</v>
      </c>
      <c r="F373" s="239"/>
      <c r="G373" s="240">
        <f>ROUND(E373*F373,2)</f>
        <v>0</v>
      </c>
      <c r="H373" s="239"/>
      <c r="I373" s="240">
        <f>ROUND(E373*H373,2)</f>
        <v>0</v>
      </c>
      <c r="J373" s="239"/>
      <c r="K373" s="240">
        <f>ROUND(E373*J373,2)</f>
        <v>0</v>
      </c>
      <c r="L373" s="240">
        <v>21</v>
      </c>
      <c r="M373" s="240">
        <f>G373*(1+L373/100)</f>
        <v>0</v>
      </c>
      <c r="N373" s="238">
        <v>0</v>
      </c>
      <c r="O373" s="238">
        <f>ROUND(E373*N373,2)</f>
        <v>0</v>
      </c>
      <c r="P373" s="238">
        <v>0</v>
      </c>
      <c r="Q373" s="238">
        <f>ROUND(E373*P373,2)</f>
        <v>0</v>
      </c>
      <c r="R373" s="240"/>
      <c r="S373" s="240" t="s">
        <v>134</v>
      </c>
      <c r="T373" s="241" t="s">
        <v>147</v>
      </c>
      <c r="U373" s="223">
        <v>0</v>
      </c>
      <c r="V373" s="223">
        <f>ROUND(E373*U373,2)</f>
        <v>0</v>
      </c>
      <c r="W373" s="223"/>
      <c r="X373" s="223" t="s">
        <v>550</v>
      </c>
      <c r="Y373" s="223" t="s">
        <v>136</v>
      </c>
      <c r="Z373" s="212"/>
      <c r="AA373" s="212"/>
      <c r="AB373" s="212"/>
      <c r="AC373" s="212"/>
      <c r="AD373" s="212"/>
      <c r="AE373" s="212"/>
      <c r="AF373" s="212"/>
      <c r="AG373" s="212" t="s">
        <v>556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2" x14ac:dyDescent="0.2">
      <c r="A374" s="219"/>
      <c r="B374" s="220"/>
      <c r="C374" s="263" t="s">
        <v>557</v>
      </c>
      <c r="D374" s="254"/>
      <c r="E374" s="254"/>
      <c r="F374" s="254"/>
      <c r="G374" s="254"/>
      <c r="H374" s="223"/>
      <c r="I374" s="223"/>
      <c r="J374" s="223"/>
      <c r="K374" s="223"/>
      <c r="L374" s="223"/>
      <c r="M374" s="223"/>
      <c r="N374" s="222"/>
      <c r="O374" s="222"/>
      <c r="P374" s="222"/>
      <c r="Q374" s="222"/>
      <c r="R374" s="223"/>
      <c r="S374" s="223"/>
      <c r="T374" s="223"/>
      <c r="U374" s="223"/>
      <c r="V374" s="223"/>
      <c r="W374" s="223"/>
      <c r="X374" s="223"/>
      <c r="Y374" s="223"/>
      <c r="Z374" s="212"/>
      <c r="AA374" s="212"/>
      <c r="AB374" s="212"/>
      <c r="AC374" s="212"/>
      <c r="AD374" s="212"/>
      <c r="AE374" s="212"/>
      <c r="AF374" s="212"/>
      <c r="AG374" s="212" t="s">
        <v>167</v>
      </c>
      <c r="AH374" s="212"/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x14ac:dyDescent="0.2">
      <c r="A375" s="228" t="s">
        <v>128</v>
      </c>
      <c r="B375" s="229" t="s">
        <v>100</v>
      </c>
      <c r="C375" s="255" t="s">
        <v>28</v>
      </c>
      <c r="D375" s="230"/>
      <c r="E375" s="231"/>
      <c r="F375" s="232"/>
      <c r="G375" s="232">
        <f>SUMIF(AG376:AG389,"&lt;&gt;NOR",G376:G389)</f>
        <v>0</v>
      </c>
      <c r="H375" s="232"/>
      <c r="I375" s="232">
        <f>SUM(I376:I389)</f>
        <v>0</v>
      </c>
      <c r="J375" s="232"/>
      <c r="K375" s="232">
        <f>SUM(K376:K389)</f>
        <v>0</v>
      </c>
      <c r="L375" s="232"/>
      <c r="M375" s="232">
        <f>SUM(M376:M389)</f>
        <v>0</v>
      </c>
      <c r="N375" s="231"/>
      <c r="O375" s="231">
        <f>SUM(O376:O389)</f>
        <v>0</v>
      </c>
      <c r="P375" s="231"/>
      <c r="Q375" s="231">
        <f>SUM(Q376:Q389)</f>
        <v>0</v>
      </c>
      <c r="R375" s="232"/>
      <c r="S375" s="232"/>
      <c r="T375" s="233"/>
      <c r="U375" s="227"/>
      <c r="V375" s="227">
        <f>SUM(V376:V389)</f>
        <v>0</v>
      </c>
      <c r="W375" s="227"/>
      <c r="X375" s="227"/>
      <c r="Y375" s="227"/>
      <c r="AG375" t="s">
        <v>129</v>
      </c>
    </row>
    <row r="376" spans="1:60" outlineLevel="1" x14ac:dyDescent="0.2">
      <c r="A376" s="235">
        <v>127</v>
      </c>
      <c r="B376" s="236" t="s">
        <v>558</v>
      </c>
      <c r="C376" s="256" t="s">
        <v>559</v>
      </c>
      <c r="D376" s="237" t="s">
        <v>549</v>
      </c>
      <c r="E376" s="238">
        <v>1</v>
      </c>
      <c r="F376" s="239"/>
      <c r="G376" s="240">
        <f>ROUND(E376*F376,2)</f>
        <v>0</v>
      </c>
      <c r="H376" s="239"/>
      <c r="I376" s="240">
        <f>ROUND(E376*H376,2)</f>
        <v>0</v>
      </c>
      <c r="J376" s="239"/>
      <c r="K376" s="240">
        <f>ROUND(E376*J376,2)</f>
        <v>0</v>
      </c>
      <c r="L376" s="240">
        <v>21</v>
      </c>
      <c r="M376" s="240">
        <f>G376*(1+L376/100)</f>
        <v>0</v>
      </c>
      <c r="N376" s="238">
        <v>0</v>
      </c>
      <c r="O376" s="238">
        <f>ROUND(E376*N376,2)</f>
        <v>0</v>
      </c>
      <c r="P376" s="238">
        <v>0</v>
      </c>
      <c r="Q376" s="238">
        <f>ROUND(E376*P376,2)</f>
        <v>0</v>
      </c>
      <c r="R376" s="240"/>
      <c r="S376" s="240" t="s">
        <v>134</v>
      </c>
      <c r="T376" s="241" t="s">
        <v>147</v>
      </c>
      <c r="U376" s="223">
        <v>0</v>
      </c>
      <c r="V376" s="223">
        <f>ROUND(E376*U376,2)</f>
        <v>0</v>
      </c>
      <c r="W376" s="223"/>
      <c r="X376" s="223" t="s">
        <v>550</v>
      </c>
      <c r="Y376" s="223" t="s">
        <v>136</v>
      </c>
      <c r="Z376" s="212"/>
      <c r="AA376" s="212"/>
      <c r="AB376" s="212"/>
      <c r="AC376" s="212"/>
      <c r="AD376" s="212"/>
      <c r="AE376" s="212"/>
      <c r="AF376" s="212"/>
      <c r="AG376" s="212" t="s">
        <v>556</v>
      </c>
      <c r="AH376" s="212"/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2" x14ac:dyDescent="0.2">
      <c r="A377" s="219"/>
      <c r="B377" s="220"/>
      <c r="C377" s="263" t="s">
        <v>560</v>
      </c>
      <c r="D377" s="254"/>
      <c r="E377" s="254"/>
      <c r="F377" s="254"/>
      <c r="G377" s="254"/>
      <c r="H377" s="223"/>
      <c r="I377" s="223"/>
      <c r="J377" s="223"/>
      <c r="K377" s="223"/>
      <c r="L377" s="223"/>
      <c r="M377" s="223"/>
      <c r="N377" s="222"/>
      <c r="O377" s="222"/>
      <c r="P377" s="222"/>
      <c r="Q377" s="222"/>
      <c r="R377" s="223"/>
      <c r="S377" s="223"/>
      <c r="T377" s="223"/>
      <c r="U377" s="223"/>
      <c r="V377" s="223"/>
      <c r="W377" s="223"/>
      <c r="X377" s="223"/>
      <c r="Y377" s="223"/>
      <c r="Z377" s="212"/>
      <c r="AA377" s="212"/>
      <c r="AB377" s="212"/>
      <c r="AC377" s="212"/>
      <c r="AD377" s="212"/>
      <c r="AE377" s="212"/>
      <c r="AF377" s="212"/>
      <c r="AG377" s="212" t="s">
        <v>167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 x14ac:dyDescent="0.2">
      <c r="A378" s="235">
        <v>128</v>
      </c>
      <c r="B378" s="236" t="s">
        <v>561</v>
      </c>
      <c r="C378" s="256" t="s">
        <v>562</v>
      </c>
      <c r="D378" s="237" t="s">
        <v>549</v>
      </c>
      <c r="E378" s="238">
        <v>1</v>
      </c>
      <c r="F378" s="239"/>
      <c r="G378" s="240">
        <f>ROUND(E378*F378,2)</f>
        <v>0</v>
      </c>
      <c r="H378" s="239"/>
      <c r="I378" s="240">
        <f>ROUND(E378*H378,2)</f>
        <v>0</v>
      </c>
      <c r="J378" s="239"/>
      <c r="K378" s="240">
        <f>ROUND(E378*J378,2)</f>
        <v>0</v>
      </c>
      <c r="L378" s="240">
        <v>21</v>
      </c>
      <c r="M378" s="240">
        <f>G378*(1+L378/100)</f>
        <v>0</v>
      </c>
      <c r="N378" s="238">
        <v>0</v>
      </c>
      <c r="O378" s="238">
        <f>ROUND(E378*N378,2)</f>
        <v>0</v>
      </c>
      <c r="P378" s="238">
        <v>0</v>
      </c>
      <c r="Q378" s="238">
        <f>ROUND(E378*P378,2)</f>
        <v>0</v>
      </c>
      <c r="R378" s="240"/>
      <c r="S378" s="240" t="s">
        <v>134</v>
      </c>
      <c r="T378" s="241" t="s">
        <v>147</v>
      </c>
      <c r="U378" s="223">
        <v>0</v>
      </c>
      <c r="V378" s="223">
        <f>ROUND(E378*U378,2)</f>
        <v>0</v>
      </c>
      <c r="W378" s="223"/>
      <c r="X378" s="223" t="s">
        <v>550</v>
      </c>
      <c r="Y378" s="223" t="s">
        <v>136</v>
      </c>
      <c r="Z378" s="212"/>
      <c r="AA378" s="212"/>
      <c r="AB378" s="212"/>
      <c r="AC378" s="212"/>
      <c r="AD378" s="212"/>
      <c r="AE378" s="212"/>
      <c r="AF378" s="212"/>
      <c r="AG378" s="212" t="s">
        <v>563</v>
      </c>
      <c r="AH378" s="212"/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2" x14ac:dyDescent="0.2">
      <c r="A379" s="219"/>
      <c r="B379" s="220"/>
      <c r="C379" s="263" t="s">
        <v>564</v>
      </c>
      <c r="D379" s="254"/>
      <c r="E379" s="254"/>
      <c r="F379" s="254"/>
      <c r="G379" s="254"/>
      <c r="H379" s="223"/>
      <c r="I379" s="223"/>
      <c r="J379" s="223"/>
      <c r="K379" s="223"/>
      <c r="L379" s="223"/>
      <c r="M379" s="223"/>
      <c r="N379" s="222"/>
      <c r="O379" s="222"/>
      <c r="P379" s="222"/>
      <c r="Q379" s="222"/>
      <c r="R379" s="223"/>
      <c r="S379" s="223"/>
      <c r="T379" s="223"/>
      <c r="U379" s="223"/>
      <c r="V379" s="223"/>
      <c r="W379" s="223"/>
      <c r="X379" s="223"/>
      <c r="Y379" s="223"/>
      <c r="Z379" s="212"/>
      <c r="AA379" s="212"/>
      <c r="AB379" s="212"/>
      <c r="AC379" s="212"/>
      <c r="AD379" s="212"/>
      <c r="AE379" s="212"/>
      <c r="AF379" s="212"/>
      <c r="AG379" s="212" t="s">
        <v>167</v>
      </c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1" x14ac:dyDescent="0.2">
      <c r="A380" s="235">
        <v>129</v>
      </c>
      <c r="B380" s="236" t="s">
        <v>565</v>
      </c>
      <c r="C380" s="256" t="s">
        <v>566</v>
      </c>
      <c r="D380" s="237" t="s">
        <v>549</v>
      </c>
      <c r="E380" s="238">
        <v>1</v>
      </c>
      <c r="F380" s="239"/>
      <c r="G380" s="240">
        <f>ROUND(E380*F380,2)</f>
        <v>0</v>
      </c>
      <c r="H380" s="239"/>
      <c r="I380" s="240">
        <f>ROUND(E380*H380,2)</f>
        <v>0</v>
      </c>
      <c r="J380" s="239"/>
      <c r="K380" s="240">
        <f>ROUND(E380*J380,2)</f>
        <v>0</v>
      </c>
      <c r="L380" s="240">
        <v>21</v>
      </c>
      <c r="M380" s="240">
        <f>G380*(1+L380/100)</f>
        <v>0</v>
      </c>
      <c r="N380" s="238">
        <v>0</v>
      </c>
      <c r="O380" s="238">
        <f>ROUND(E380*N380,2)</f>
        <v>0</v>
      </c>
      <c r="P380" s="238">
        <v>0</v>
      </c>
      <c r="Q380" s="238">
        <f>ROUND(E380*P380,2)</f>
        <v>0</v>
      </c>
      <c r="R380" s="240"/>
      <c r="S380" s="240" t="s">
        <v>134</v>
      </c>
      <c r="T380" s="241" t="s">
        <v>147</v>
      </c>
      <c r="U380" s="223">
        <v>0</v>
      </c>
      <c r="V380" s="223">
        <f>ROUND(E380*U380,2)</f>
        <v>0</v>
      </c>
      <c r="W380" s="223"/>
      <c r="X380" s="223" t="s">
        <v>550</v>
      </c>
      <c r="Y380" s="223" t="s">
        <v>136</v>
      </c>
      <c r="Z380" s="212"/>
      <c r="AA380" s="212"/>
      <c r="AB380" s="212"/>
      <c r="AC380" s="212"/>
      <c r="AD380" s="212"/>
      <c r="AE380" s="212"/>
      <c r="AF380" s="212"/>
      <c r="AG380" s="212" t="s">
        <v>551</v>
      </c>
      <c r="AH380" s="212"/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ht="22.5" outlineLevel="2" x14ac:dyDescent="0.2">
      <c r="A381" s="219"/>
      <c r="B381" s="220"/>
      <c r="C381" s="263" t="s">
        <v>567</v>
      </c>
      <c r="D381" s="254"/>
      <c r="E381" s="254"/>
      <c r="F381" s="254"/>
      <c r="G381" s="254"/>
      <c r="H381" s="223"/>
      <c r="I381" s="223"/>
      <c r="J381" s="223"/>
      <c r="K381" s="223"/>
      <c r="L381" s="223"/>
      <c r="M381" s="223"/>
      <c r="N381" s="222"/>
      <c r="O381" s="222"/>
      <c r="P381" s="222"/>
      <c r="Q381" s="222"/>
      <c r="R381" s="223"/>
      <c r="S381" s="223"/>
      <c r="T381" s="223"/>
      <c r="U381" s="223"/>
      <c r="V381" s="223"/>
      <c r="W381" s="223"/>
      <c r="X381" s="223"/>
      <c r="Y381" s="223"/>
      <c r="Z381" s="212"/>
      <c r="AA381" s="212"/>
      <c r="AB381" s="212"/>
      <c r="AC381" s="212"/>
      <c r="AD381" s="212"/>
      <c r="AE381" s="212"/>
      <c r="AF381" s="212"/>
      <c r="AG381" s="212" t="s">
        <v>167</v>
      </c>
      <c r="AH381" s="212"/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51" t="str">
        <f>C381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381" s="212"/>
      <c r="BC381" s="212"/>
      <c r="BD381" s="212"/>
      <c r="BE381" s="212"/>
      <c r="BF381" s="212"/>
      <c r="BG381" s="212"/>
      <c r="BH381" s="212"/>
    </row>
    <row r="382" spans="1:60" outlineLevel="1" x14ac:dyDescent="0.2">
      <c r="A382" s="235">
        <v>130</v>
      </c>
      <c r="B382" s="236" t="s">
        <v>568</v>
      </c>
      <c r="C382" s="256" t="s">
        <v>569</v>
      </c>
      <c r="D382" s="237" t="s">
        <v>549</v>
      </c>
      <c r="E382" s="238">
        <v>1</v>
      </c>
      <c r="F382" s="239"/>
      <c r="G382" s="240">
        <f>ROUND(E382*F382,2)</f>
        <v>0</v>
      </c>
      <c r="H382" s="239"/>
      <c r="I382" s="240">
        <f>ROUND(E382*H382,2)</f>
        <v>0</v>
      </c>
      <c r="J382" s="239"/>
      <c r="K382" s="240">
        <f>ROUND(E382*J382,2)</f>
        <v>0</v>
      </c>
      <c r="L382" s="240">
        <v>21</v>
      </c>
      <c r="M382" s="240">
        <f>G382*(1+L382/100)</f>
        <v>0</v>
      </c>
      <c r="N382" s="238">
        <v>0</v>
      </c>
      <c r="O382" s="238">
        <f>ROUND(E382*N382,2)</f>
        <v>0</v>
      </c>
      <c r="P382" s="238">
        <v>0</v>
      </c>
      <c r="Q382" s="238">
        <f>ROUND(E382*P382,2)</f>
        <v>0</v>
      </c>
      <c r="R382" s="240"/>
      <c r="S382" s="240" t="s">
        <v>134</v>
      </c>
      <c r="T382" s="241" t="s">
        <v>147</v>
      </c>
      <c r="U382" s="223">
        <v>0</v>
      </c>
      <c r="V382" s="223">
        <f>ROUND(E382*U382,2)</f>
        <v>0</v>
      </c>
      <c r="W382" s="223"/>
      <c r="X382" s="223" t="s">
        <v>550</v>
      </c>
      <c r="Y382" s="223" t="s">
        <v>136</v>
      </c>
      <c r="Z382" s="212"/>
      <c r="AA382" s="212"/>
      <c r="AB382" s="212"/>
      <c r="AC382" s="212"/>
      <c r="AD382" s="212"/>
      <c r="AE382" s="212"/>
      <c r="AF382" s="212"/>
      <c r="AG382" s="212" t="s">
        <v>563</v>
      </c>
      <c r="AH382" s="212"/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2" x14ac:dyDescent="0.2">
      <c r="A383" s="219"/>
      <c r="B383" s="220"/>
      <c r="C383" s="263" t="s">
        <v>570</v>
      </c>
      <c r="D383" s="254"/>
      <c r="E383" s="254"/>
      <c r="F383" s="254"/>
      <c r="G383" s="254"/>
      <c r="H383" s="223"/>
      <c r="I383" s="223"/>
      <c r="J383" s="223"/>
      <c r="K383" s="223"/>
      <c r="L383" s="223"/>
      <c r="M383" s="223"/>
      <c r="N383" s="222"/>
      <c r="O383" s="222"/>
      <c r="P383" s="222"/>
      <c r="Q383" s="222"/>
      <c r="R383" s="223"/>
      <c r="S383" s="223"/>
      <c r="T383" s="223"/>
      <c r="U383" s="223"/>
      <c r="V383" s="223"/>
      <c r="W383" s="223"/>
      <c r="X383" s="223"/>
      <c r="Y383" s="223"/>
      <c r="Z383" s="212"/>
      <c r="AA383" s="212"/>
      <c r="AB383" s="212"/>
      <c r="AC383" s="212"/>
      <c r="AD383" s="212"/>
      <c r="AE383" s="212"/>
      <c r="AF383" s="212"/>
      <c r="AG383" s="212" t="s">
        <v>167</v>
      </c>
      <c r="AH383" s="212"/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51" t="str">
        <f>C383</f>
        <v>Náklady zhotovitele, které vzniknou v souvislosti s povinnostmi zhotovitele při předání a převzetí díla.</v>
      </c>
      <c r="BB383" s="212"/>
      <c r="BC383" s="212"/>
      <c r="BD383" s="212"/>
      <c r="BE383" s="212"/>
      <c r="BF383" s="212"/>
      <c r="BG383" s="212"/>
      <c r="BH383" s="212"/>
    </row>
    <row r="384" spans="1:60" outlineLevel="1" x14ac:dyDescent="0.2">
      <c r="A384" s="235">
        <v>131</v>
      </c>
      <c r="B384" s="236" t="s">
        <v>571</v>
      </c>
      <c r="C384" s="256" t="s">
        <v>572</v>
      </c>
      <c r="D384" s="237" t="s">
        <v>549</v>
      </c>
      <c r="E384" s="238">
        <v>1</v>
      </c>
      <c r="F384" s="239"/>
      <c r="G384" s="240">
        <f>ROUND(E384*F384,2)</f>
        <v>0</v>
      </c>
      <c r="H384" s="239"/>
      <c r="I384" s="240">
        <f>ROUND(E384*H384,2)</f>
        <v>0</v>
      </c>
      <c r="J384" s="239"/>
      <c r="K384" s="240">
        <f>ROUND(E384*J384,2)</f>
        <v>0</v>
      </c>
      <c r="L384" s="240">
        <v>21</v>
      </c>
      <c r="M384" s="240">
        <f>G384*(1+L384/100)</f>
        <v>0</v>
      </c>
      <c r="N384" s="238">
        <v>0</v>
      </c>
      <c r="O384" s="238">
        <f>ROUND(E384*N384,2)</f>
        <v>0</v>
      </c>
      <c r="P384" s="238">
        <v>0</v>
      </c>
      <c r="Q384" s="238">
        <f>ROUND(E384*P384,2)</f>
        <v>0</v>
      </c>
      <c r="R384" s="240"/>
      <c r="S384" s="240" t="s">
        <v>134</v>
      </c>
      <c r="T384" s="241" t="s">
        <v>147</v>
      </c>
      <c r="U384" s="223">
        <v>0</v>
      </c>
      <c r="V384" s="223">
        <f>ROUND(E384*U384,2)</f>
        <v>0</v>
      </c>
      <c r="W384" s="223"/>
      <c r="X384" s="223" t="s">
        <v>550</v>
      </c>
      <c r="Y384" s="223" t="s">
        <v>136</v>
      </c>
      <c r="Z384" s="212"/>
      <c r="AA384" s="212"/>
      <c r="AB384" s="212"/>
      <c r="AC384" s="212"/>
      <c r="AD384" s="212"/>
      <c r="AE384" s="212"/>
      <c r="AF384" s="212"/>
      <c r="AG384" s="212" t="s">
        <v>563</v>
      </c>
      <c r="AH384" s="212"/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2" x14ac:dyDescent="0.2">
      <c r="A385" s="219"/>
      <c r="B385" s="220"/>
      <c r="C385" s="263" t="s">
        <v>573</v>
      </c>
      <c r="D385" s="254"/>
      <c r="E385" s="254"/>
      <c r="F385" s="254"/>
      <c r="G385" s="254"/>
      <c r="H385" s="223"/>
      <c r="I385" s="223"/>
      <c r="J385" s="223"/>
      <c r="K385" s="223"/>
      <c r="L385" s="223"/>
      <c r="M385" s="223"/>
      <c r="N385" s="222"/>
      <c r="O385" s="222"/>
      <c r="P385" s="222"/>
      <c r="Q385" s="222"/>
      <c r="R385" s="223"/>
      <c r="S385" s="223"/>
      <c r="T385" s="223"/>
      <c r="U385" s="223"/>
      <c r="V385" s="223"/>
      <c r="W385" s="223"/>
      <c r="X385" s="223"/>
      <c r="Y385" s="223"/>
      <c r="Z385" s="212"/>
      <c r="AA385" s="212"/>
      <c r="AB385" s="212"/>
      <c r="AC385" s="212"/>
      <c r="AD385" s="212"/>
      <c r="AE385" s="212"/>
      <c r="AF385" s="212"/>
      <c r="AG385" s="212" t="s">
        <v>167</v>
      </c>
      <c r="AH385" s="212"/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51" t="str">
        <f>C385</f>
        <v>Náklady na vyhotovení dokumentace skutečného provedení stavby a její předání objednateli v požadované formě a požadovaném počtu.</v>
      </c>
      <c r="BB385" s="212"/>
      <c r="BC385" s="212"/>
      <c r="BD385" s="212"/>
      <c r="BE385" s="212"/>
      <c r="BF385" s="212"/>
      <c r="BG385" s="212"/>
      <c r="BH385" s="212"/>
    </row>
    <row r="386" spans="1:60" outlineLevel="1" x14ac:dyDescent="0.2">
      <c r="A386" s="243">
        <v>132</v>
      </c>
      <c r="B386" s="244" t="s">
        <v>574</v>
      </c>
      <c r="C386" s="259" t="s">
        <v>575</v>
      </c>
      <c r="D386" s="245" t="s">
        <v>549</v>
      </c>
      <c r="E386" s="246">
        <v>1</v>
      </c>
      <c r="F386" s="247"/>
      <c r="G386" s="248">
        <f>ROUND(E386*F386,2)</f>
        <v>0</v>
      </c>
      <c r="H386" s="247"/>
      <c r="I386" s="248">
        <f>ROUND(E386*H386,2)</f>
        <v>0</v>
      </c>
      <c r="J386" s="247"/>
      <c r="K386" s="248">
        <f>ROUND(E386*J386,2)</f>
        <v>0</v>
      </c>
      <c r="L386" s="248">
        <v>21</v>
      </c>
      <c r="M386" s="248">
        <f>G386*(1+L386/100)</f>
        <v>0</v>
      </c>
      <c r="N386" s="246">
        <v>0</v>
      </c>
      <c r="O386" s="246">
        <f>ROUND(E386*N386,2)</f>
        <v>0</v>
      </c>
      <c r="P386" s="246">
        <v>0</v>
      </c>
      <c r="Q386" s="246">
        <f>ROUND(E386*P386,2)</f>
        <v>0</v>
      </c>
      <c r="R386" s="248"/>
      <c r="S386" s="248" t="s">
        <v>146</v>
      </c>
      <c r="T386" s="249" t="s">
        <v>147</v>
      </c>
      <c r="U386" s="223">
        <v>0</v>
      </c>
      <c r="V386" s="223">
        <f>ROUND(E386*U386,2)</f>
        <v>0</v>
      </c>
      <c r="W386" s="223"/>
      <c r="X386" s="223" t="s">
        <v>550</v>
      </c>
      <c r="Y386" s="223" t="s">
        <v>136</v>
      </c>
      <c r="Z386" s="212"/>
      <c r="AA386" s="212"/>
      <c r="AB386" s="212"/>
      <c r="AC386" s="212"/>
      <c r="AD386" s="212"/>
      <c r="AE386" s="212"/>
      <c r="AF386" s="212"/>
      <c r="AG386" s="212" t="s">
        <v>551</v>
      </c>
      <c r="AH386" s="212"/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1" x14ac:dyDescent="0.2">
      <c r="A387" s="243">
        <v>133</v>
      </c>
      <c r="B387" s="244" t="s">
        <v>576</v>
      </c>
      <c r="C387" s="259" t="s">
        <v>577</v>
      </c>
      <c r="D387" s="245" t="s">
        <v>549</v>
      </c>
      <c r="E387" s="246">
        <v>1</v>
      </c>
      <c r="F387" s="247"/>
      <c r="G387" s="248">
        <f>ROUND(E387*F387,2)</f>
        <v>0</v>
      </c>
      <c r="H387" s="247"/>
      <c r="I387" s="248">
        <f>ROUND(E387*H387,2)</f>
        <v>0</v>
      </c>
      <c r="J387" s="247"/>
      <c r="K387" s="248">
        <f>ROUND(E387*J387,2)</f>
        <v>0</v>
      </c>
      <c r="L387" s="248">
        <v>21</v>
      </c>
      <c r="M387" s="248">
        <f>G387*(1+L387/100)</f>
        <v>0</v>
      </c>
      <c r="N387" s="246">
        <v>0</v>
      </c>
      <c r="O387" s="246">
        <f>ROUND(E387*N387,2)</f>
        <v>0</v>
      </c>
      <c r="P387" s="246">
        <v>0</v>
      </c>
      <c r="Q387" s="246">
        <f>ROUND(E387*P387,2)</f>
        <v>0</v>
      </c>
      <c r="R387" s="248"/>
      <c r="S387" s="248" t="s">
        <v>146</v>
      </c>
      <c r="T387" s="249" t="s">
        <v>147</v>
      </c>
      <c r="U387" s="223">
        <v>0</v>
      </c>
      <c r="V387" s="223">
        <f>ROUND(E387*U387,2)</f>
        <v>0</v>
      </c>
      <c r="W387" s="223"/>
      <c r="X387" s="223" t="s">
        <v>550</v>
      </c>
      <c r="Y387" s="223" t="s">
        <v>136</v>
      </c>
      <c r="Z387" s="212"/>
      <c r="AA387" s="212"/>
      <c r="AB387" s="212"/>
      <c r="AC387" s="212"/>
      <c r="AD387" s="212"/>
      <c r="AE387" s="212"/>
      <c r="AF387" s="212"/>
      <c r="AG387" s="212" t="s">
        <v>551</v>
      </c>
      <c r="AH387" s="212"/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1" x14ac:dyDescent="0.2">
      <c r="A388" s="243">
        <v>134</v>
      </c>
      <c r="B388" s="244" t="s">
        <v>578</v>
      </c>
      <c r="C388" s="259" t="s">
        <v>579</v>
      </c>
      <c r="D388" s="245" t="s">
        <v>145</v>
      </c>
      <c r="E388" s="246">
        <v>1</v>
      </c>
      <c r="F388" s="247"/>
      <c r="G388" s="248">
        <f>ROUND(E388*F388,2)</f>
        <v>0</v>
      </c>
      <c r="H388" s="247"/>
      <c r="I388" s="248">
        <f>ROUND(E388*H388,2)</f>
        <v>0</v>
      </c>
      <c r="J388" s="247"/>
      <c r="K388" s="248">
        <f>ROUND(E388*J388,2)</f>
        <v>0</v>
      </c>
      <c r="L388" s="248">
        <v>21</v>
      </c>
      <c r="M388" s="248">
        <f>G388*(1+L388/100)</f>
        <v>0</v>
      </c>
      <c r="N388" s="246">
        <v>0</v>
      </c>
      <c r="O388" s="246">
        <f>ROUND(E388*N388,2)</f>
        <v>0</v>
      </c>
      <c r="P388" s="246">
        <v>0</v>
      </c>
      <c r="Q388" s="246">
        <f>ROUND(E388*P388,2)</f>
        <v>0</v>
      </c>
      <c r="R388" s="248"/>
      <c r="S388" s="248" t="s">
        <v>146</v>
      </c>
      <c r="T388" s="249" t="s">
        <v>147</v>
      </c>
      <c r="U388" s="223">
        <v>0</v>
      </c>
      <c r="V388" s="223">
        <f>ROUND(E388*U388,2)</f>
        <v>0</v>
      </c>
      <c r="W388" s="223"/>
      <c r="X388" s="223" t="s">
        <v>550</v>
      </c>
      <c r="Y388" s="223" t="s">
        <v>136</v>
      </c>
      <c r="Z388" s="212"/>
      <c r="AA388" s="212"/>
      <c r="AB388" s="212"/>
      <c r="AC388" s="212"/>
      <c r="AD388" s="212"/>
      <c r="AE388" s="212"/>
      <c r="AF388" s="212"/>
      <c r="AG388" s="212" t="s">
        <v>551</v>
      </c>
      <c r="AH388" s="212"/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ht="22.5" outlineLevel="1" x14ac:dyDescent="0.2">
      <c r="A389" s="235">
        <v>135</v>
      </c>
      <c r="B389" s="236" t="s">
        <v>580</v>
      </c>
      <c r="C389" s="256" t="s">
        <v>581</v>
      </c>
      <c r="D389" s="237" t="s">
        <v>145</v>
      </c>
      <c r="E389" s="238">
        <v>1</v>
      </c>
      <c r="F389" s="239"/>
      <c r="G389" s="240">
        <f>ROUND(E389*F389,2)</f>
        <v>0</v>
      </c>
      <c r="H389" s="239"/>
      <c r="I389" s="240">
        <f>ROUND(E389*H389,2)</f>
        <v>0</v>
      </c>
      <c r="J389" s="239"/>
      <c r="K389" s="240">
        <f>ROUND(E389*J389,2)</f>
        <v>0</v>
      </c>
      <c r="L389" s="240">
        <v>21</v>
      </c>
      <c r="M389" s="240">
        <f>G389*(1+L389/100)</f>
        <v>0</v>
      </c>
      <c r="N389" s="238">
        <v>0</v>
      </c>
      <c r="O389" s="238">
        <f>ROUND(E389*N389,2)</f>
        <v>0</v>
      </c>
      <c r="P389" s="238">
        <v>0</v>
      </c>
      <c r="Q389" s="238">
        <f>ROUND(E389*P389,2)</f>
        <v>0</v>
      </c>
      <c r="R389" s="240"/>
      <c r="S389" s="240" t="s">
        <v>146</v>
      </c>
      <c r="T389" s="241" t="s">
        <v>147</v>
      </c>
      <c r="U389" s="223">
        <v>0</v>
      </c>
      <c r="V389" s="223">
        <f>ROUND(E389*U389,2)</f>
        <v>0</v>
      </c>
      <c r="W389" s="223"/>
      <c r="X389" s="223" t="s">
        <v>550</v>
      </c>
      <c r="Y389" s="223" t="s">
        <v>136</v>
      </c>
      <c r="Z389" s="212"/>
      <c r="AA389" s="212"/>
      <c r="AB389" s="212"/>
      <c r="AC389" s="212"/>
      <c r="AD389" s="212"/>
      <c r="AE389" s="212"/>
      <c r="AF389" s="212"/>
      <c r="AG389" s="212" t="s">
        <v>551</v>
      </c>
      <c r="AH389" s="212"/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x14ac:dyDescent="0.2">
      <c r="A390" s="3"/>
      <c r="B390" s="4"/>
      <c r="C390" s="264"/>
      <c r="D390" s="6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AE390">
        <v>15</v>
      </c>
      <c r="AF390">
        <v>21</v>
      </c>
      <c r="AG390" t="s">
        <v>114</v>
      </c>
    </row>
    <row r="391" spans="1:60" x14ac:dyDescent="0.2">
      <c r="A391" s="215"/>
      <c r="B391" s="216" t="s">
        <v>29</v>
      </c>
      <c r="C391" s="265"/>
      <c r="D391" s="217"/>
      <c r="E391" s="218"/>
      <c r="F391" s="218"/>
      <c r="G391" s="234">
        <f>G8+G14+G18+G23+G26+G48+G56+G77+G80+G87+G193+G286+G306+G312+G318+G341+G346+G349+G369+G375</f>
        <v>0</v>
      </c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AE391">
        <f>SUMIF(L7:L389,AE390,G7:G389)</f>
        <v>0</v>
      </c>
      <c r="AF391">
        <f>SUMIF(L7:L389,AF390,G7:G389)</f>
        <v>0</v>
      </c>
      <c r="AG391" t="s">
        <v>582</v>
      </c>
    </row>
    <row r="392" spans="1:60" x14ac:dyDescent="0.2">
      <c r="C392" s="266"/>
      <c r="D392" s="10"/>
      <c r="AG392" t="s">
        <v>584</v>
      </c>
    </row>
    <row r="393" spans="1:60" x14ac:dyDescent="0.2">
      <c r="D393" s="10"/>
    </row>
    <row r="394" spans="1:60" x14ac:dyDescent="0.2">
      <c r="D394" s="10"/>
    </row>
    <row r="395" spans="1:60" x14ac:dyDescent="0.2">
      <c r="D395" s="10"/>
    </row>
    <row r="396" spans="1:60" x14ac:dyDescent="0.2">
      <c r="D396" s="10"/>
    </row>
    <row r="397" spans="1:60" x14ac:dyDescent="0.2">
      <c r="D397" s="10"/>
    </row>
    <row r="398" spans="1:60" x14ac:dyDescent="0.2">
      <c r="D398" s="10"/>
    </row>
    <row r="399" spans="1:60" x14ac:dyDescent="0.2">
      <c r="D399" s="10"/>
    </row>
    <row r="400" spans="1:60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jXfWktqfiZvE/Y6uS1nUKWmINajxJsoOQM1j0RMAqD/hS0pSZDIz4eL5VQrvSrpVStwC1BGQ0HU55+7H38sF3A==" saltValue="JPJG+OGjMObsc49HFHbulg==" spinCount="100000" sheet="1" formatRows="0"/>
  <mergeCells count="53">
    <mergeCell ref="C377:G377"/>
    <mergeCell ref="C379:G379"/>
    <mergeCell ref="C381:G381"/>
    <mergeCell ref="C383:G383"/>
    <mergeCell ref="C385:G385"/>
    <mergeCell ref="C325:G325"/>
    <mergeCell ref="C328:G328"/>
    <mergeCell ref="C351:G351"/>
    <mergeCell ref="C365:G365"/>
    <mergeCell ref="C371:G371"/>
    <mergeCell ref="C374:G374"/>
    <mergeCell ref="C295:G295"/>
    <mergeCell ref="C299:G299"/>
    <mergeCell ref="C300:G300"/>
    <mergeCell ref="C305:G305"/>
    <mergeCell ref="C311:G311"/>
    <mergeCell ref="C317:G317"/>
    <mergeCell ref="C245:G245"/>
    <mergeCell ref="C250:G250"/>
    <mergeCell ref="C282:G282"/>
    <mergeCell ref="C285:G285"/>
    <mergeCell ref="C290:G290"/>
    <mergeCell ref="C291:G291"/>
    <mergeCell ref="C222:G222"/>
    <mergeCell ref="C228:G228"/>
    <mergeCell ref="C231:G231"/>
    <mergeCell ref="C235:G235"/>
    <mergeCell ref="C237:G237"/>
    <mergeCell ref="C241:G241"/>
    <mergeCell ref="C205:G205"/>
    <mergeCell ref="C208:G208"/>
    <mergeCell ref="C211:G211"/>
    <mergeCell ref="C214:G214"/>
    <mergeCell ref="C215:G215"/>
    <mergeCell ref="C219:G219"/>
    <mergeCell ref="C79:G79"/>
    <mergeCell ref="C115:G115"/>
    <mergeCell ref="C192:G192"/>
    <mergeCell ref="C199:G199"/>
    <mergeCell ref="C200:G200"/>
    <mergeCell ref="C204:G204"/>
    <mergeCell ref="C29:G29"/>
    <mergeCell ref="C33:G33"/>
    <mergeCell ref="C43:G43"/>
    <mergeCell ref="C60:G60"/>
    <mergeCell ref="C64:G64"/>
    <mergeCell ref="C67:G67"/>
    <mergeCell ref="A1:G1"/>
    <mergeCell ref="C2:G2"/>
    <mergeCell ref="C3:G3"/>
    <mergeCell ref="C4:G4"/>
    <mergeCell ref="C10:G10"/>
    <mergeCell ref="C28:G2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'11 1 Pol'!Názvy_tisku</vt:lpstr>
      <vt:lpstr>oadresa</vt:lpstr>
      <vt:lpstr>Stavba!Objednatel</vt:lpstr>
      <vt:lpstr>Stavba!Objekt</vt:lpstr>
      <vt:lpstr>'11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Kubík</dc:creator>
  <cp:lastModifiedBy>Radek Kubík</cp:lastModifiedBy>
  <cp:lastPrinted>2019-03-19T12:27:02Z</cp:lastPrinted>
  <dcterms:created xsi:type="dcterms:W3CDTF">2009-04-08T07:15:50Z</dcterms:created>
  <dcterms:modified xsi:type="dcterms:W3CDTF">2023-09-23T07:35:19Z</dcterms:modified>
</cp:coreProperties>
</file>